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21/March 2021 to May 2021/"/>
    </mc:Choice>
  </mc:AlternateContent>
  <xr:revisionPtr revIDLastSave="0" documentId="13_ncr:1_{566C264E-1DCF-481C-BAD5-5567FC1171C5}" xr6:coauthVersionLast="44" xr6:coauthVersionMax="44" xr10:uidLastSave="{00000000-0000-0000-0000-000000000000}"/>
  <bookViews>
    <workbookView xWindow="-110" yWindow="-110" windowWidth="19420" windowHeight="10560" xr2:uid="{00000000-000D-0000-FFFF-FFFF00000000}"/>
  </bookViews>
  <sheets>
    <sheet name="MAR 21 MOS estimates" sheetId="4" r:id="rId1"/>
    <sheet name="APR 21 MOS estimates" sheetId="8" r:id="rId2"/>
    <sheet name="MAY 21 MOS estimates" sheetId="6" r:id="rId3"/>
  </sheets>
  <externalReferences>
    <externalReference r:id="rId4"/>
    <externalReference r:id="rId5"/>
    <externalReference r:id="rId6"/>
  </externalReferences>
  <definedNames>
    <definedName name="Month1">[1]Inputs!$M$5</definedName>
    <definedName name="Month2">[1]Inputs!$M$6</definedName>
    <definedName name="Month3">[1]Inputs!$M$7</definedName>
  </definedNames>
  <calcPr calcId="191029" iterate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I35" i="4" l="1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C11" i="4"/>
  <c r="I10" i="4"/>
  <c r="I9" i="4"/>
  <c r="I8" i="4"/>
  <c r="I7" i="4"/>
  <c r="I6" i="4"/>
  <c r="I5" i="4"/>
  <c r="N4" i="4"/>
  <c r="M4" i="4"/>
  <c r="L4" i="4"/>
  <c r="K4" i="4"/>
  <c r="J3" i="4"/>
  <c r="C3" i="4"/>
  <c r="H26" i="8" l="1"/>
  <c r="G26" i="8"/>
  <c r="F26" i="8"/>
  <c r="E26" i="8"/>
  <c r="D26" i="8"/>
  <c r="H26" i="6" l="1"/>
  <c r="D26" i="6"/>
  <c r="F26" i="6" l="1"/>
  <c r="G26" i="6"/>
  <c r="E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38324C3-DCE5-421E-9227-CAFAEA5E7977}">
      <text>
        <r>
          <rPr>
            <sz val="11"/>
            <color indexed="81"/>
            <rFont val="Tahoma"/>
            <family val="2"/>
          </rPr>
          <t>Positive MOS estimates indicate MOS increase whereas negative MOS estimates indicate MOS decrease. The minimum value in Table 3 represents the ‘maximum’ MOS decrease value.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<sst xmlns="http://schemas.openxmlformats.org/spreadsheetml/2006/main" count="92" uniqueCount="26">
  <si>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</si>
  <si>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</si>
  <si>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</si>
  <si>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</si>
  <si>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</si>
  <si>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</si>
  <si>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</si>
  <si>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</si>
  <si>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</si>
  <si>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</si>
  <si>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</si>
  <si>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</si>
  <si>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</si>
  <si>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</si>
  <si>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</si>
  <si>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</si>
  <si>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</si>
  <si>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</si>
  <si>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</si>
  <si>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</si>
  <si>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</si>
  <si>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</si>
  <si>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March 2020</t>
  </si>
  <si>
    <t>MOS Period: April 2021</t>
  </si>
  <si>
    <t>MOS Period: May 2021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</si>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</sst>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0" fontId="4" fillId="0" borderId="0" xfId="0" quotePrefix="1" applyFont="1"/>
    <xf numFmtId="1" fontId="4" fillId="0" borderId="0" xfId="0" applyNumberFormat="1" applyFont="1" applyBorder="1"/>
    <xf numFmtId="165" fontId="4" fillId="0" borderId="0" xfId="4" applyNumberFormat="1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9" fontId="4" fillId="0" borderId="0" xfId="4" applyFont="1" applyBorder="1"/>
    <xf numFmtId="9" fontId="4" fillId="0" borderId="0" xfId="4" applyFont="1" applyFill="1" applyBorder="1"/>
    <xf numFmtId="9" fontId="4" fillId="0" borderId="0" xfId="0" applyNumberFormat="1" applyFont="1"/>
    <xf numFmtId="0" fontId="7" fillId="0" borderId="0" xfId="0" applyFont="1"/>
    <xf numFmtId="2" fontId="7" fillId="0" borderId="0" xfId="0" applyNumberFormat="1" applyFont="1"/>
    <xf numFmtId="164" fontId="7" fillId="0" borderId="0" xfId="0" applyNumberFormat="1" applyFont="1"/>
    <xf numFmtId="0" fontId="6" fillId="0" borderId="0" xfId="0" applyFont="1" applyAlignment="1"/>
    <xf numFmtId="3" fontId="8" fillId="2" borderId="0" xfId="1" applyNumberFormat="1" applyFont="1" applyFill="1" applyBorder="1"/>
    <xf numFmtId="164" fontId="8" fillId="3" borderId="8" xfId="0" applyNumberFormat="1" applyFont="1" applyFill="1" applyBorder="1"/>
    <xf numFmtId="164" fontId="8" fillId="2" borderId="9" xfId="0" applyNumberFormat="1" applyFont="1" applyFill="1" applyBorder="1" applyAlignment="1">
      <alignment horizontal="center"/>
    </xf>
    <xf numFmtId="9" fontId="8" fillId="2" borderId="10" xfId="0" applyNumberFormat="1" applyFont="1" applyFill="1" applyBorder="1" applyAlignment="1">
      <alignment horizontal="center"/>
    </xf>
    <xf numFmtId="9" fontId="8" fillId="2" borderId="10" xfId="4" applyFont="1" applyFill="1" applyBorder="1" applyAlignment="1">
      <alignment horizontal="center"/>
    </xf>
    <xf numFmtId="3" fontId="8" fillId="2" borderId="11" xfId="1" applyNumberFormat="1" applyFont="1" applyFill="1" applyBorder="1"/>
    <xf numFmtId="0" fontId="10" fillId="2" borderId="7" xfId="0" applyFont="1" applyFill="1" applyBorder="1"/>
    <xf numFmtId="164" fontId="8" fillId="2" borderId="5" xfId="0" applyNumberFormat="1" applyFont="1" applyFill="1" applyBorder="1"/>
    <xf numFmtId="164" fontId="8" fillId="2" borderId="6" xfId="0" applyNumberFormat="1" applyFont="1" applyFill="1" applyBorder="1"/>
    <xf numFmtId="0" fontId="9" fillId="0" borderId="0" xfId="0" applyFont="1" applyBorder="1" applyAlignment="1">
      <alignment wrapText="1"/>
    </xf>
    <xf numFmtId="2" fontId="11" fillId="4" borderId="13" xfId="0" applyNumberFormat="1" applyFont="1" applyFill="1" applyBorder="1" applyAlignment="1">
      <alignment horizontal="center" wrapText="1"/>
    </xf>
    <xf numFmtId="2" fontId="11" fillId="4" borderId="14" xfId="0" applyNumberFormat="1" applyFont="1" applyFill="1" applyBorder="1" applyAlignment="1">
      <alignment horizontal="center" wrapText="1"/>
    </xf>
    <xf numFmtId="2" fontId="11" fillId="4" borderId="15" xfId="0" applyNumberFormat="1" applyFont="1" applyFill="1" applyBorder="1" applyAlignment="1">
      <alignment horizontal="center" wrapText="1"/>
    </xf>
    <xf numFmtId="3" fontId="8" fillId="2" borderId="5" xfId="1" applyNumberFormat="1" applyFont="1" applyFill="1" applyBorder="1"/>
    <xf numFmtId="3" fontId="8" fillId="2" borderId="12" xfId="1" applyNumberFormat="1" applyFont="1" applyFill="1" applyBorder="1"/>
    <xf numFmtId="3" fontId="8" fillId="2" borderId="16" xfId="1" applyNumberFormat="1" applyFont="1" applyFill="1" applyBorder="1"/>
    <xf numFmtId="3" fontId="8" fillId="2" borderId="7" xfId="1" applyNumberFormat="1" applyFont="1" applyFill="1" applyBorder="1"/>
    <xf numFmtId="3" fontId="8" fillId="2" borderId="17" xfId="1" applyNumberFormat="1" applyFont="1" applyFill="1" applyBorder="1"/>
    <xf numFmtId="3" fontId="8" fillId="2" borderId="6" xfId="1" applyNumberFormat="1" applyFont="1" applyFill="1" applyBorder="1"/>
    <xf numFmtId="3" fontId="8" fillId="2" borderId="18" xfId="1" applyNumberFormat="1" applyFont="1" applyFill="1" applyBorder="1"/>
    <xf numFmtId="2" fontId="11" fillId="4" borderId="0" xfId="0" applyNumberFormat="1" applyFont="1" applyFill="1" applyBorder="1" applyAlignment="1">
      <alignment horizontal="center" wrapText="1"/>
    </xf>
    <xf numFmtId="3" fontId="15" fillId="2" borderId="2" xfId="0" applyNumberFormat="1" applyFont="1" applyFill="1" applyBorder="1"/>
    <xf numFmtId="0" fontId="16" fillId="2" borderId="2" xfId="0" applyFont="1" applyFill="1" applyBorder="1"/>
    <xf numFmtId="0" fontId="4" fillId="0" borderId="0" xfId="0" applyFont="1" applyFill="1"/>
    <xf numFmtId="3" fontId="8" fillId="2" borderId="1" xfId="1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18" fillId="0" borderId="0" xfId="0" applyFont="1" applyFill="1" applyBorder="1"/>
    <xf numFmtId="3" fontId="19" fillId="0" borderId="0" xfId="1" applyNumberFormat="1" applyFont="1" applyFill="1" applyBorder="1"/>
    <xf numFmtId="164" fontId="8" fillId="2" borderId="5" xfId="0" applyNumberFormat="1" applyFont="1" applyFill="1" applyBorder="1" applyAlignment="1">
      <alignment horizontal="center"/>
    </xf>
    <xf numFmtId="9" fontId="8" fillId="2" borderId="7" xfId="0" applyNumberFormat="1" applyFont="1" applyFill="1" applyBorder="1" applyAlignment="1">
      <alignment horizontal="center"/>
    </xf>
    <xf numFmtId="9" fontId="8" fillId="2" borderId="7" xfId="4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10" fillId="2" borderId="5" xfId="0" applyFont="1" applyFill="1" applyBorder="1"/>
    <xf numFmtId="164" fontId="8" fillId="2" borderId="10" xfId="0" applyNumberFormat="1" applyFont="1" applyFill="1" applyBorder="1" applyAlignment="1">
      <alignment horizontal="center"/>
    </xf>
    <xf numFmtId="3" fontId="8" fillId="2" borderId="3" xfId="1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10" fillId="2" borderId="1" xfId="0" applyFont="1" applyFill="1" applyBorder="1"/>
    <xf numFmtId="164" fontId="8" fillId="2" borderId="4" xfId="0" applyNumberFormat="1" applyFont="1" applyFill="1" applyBorder="1"/>
    <xf numFmtId="9" fontId="8" fillId="2" borderId="5" xfId="4" quotePrefix="1" applyFont="1" applyFill="1" applyBorder="1"/>
    <xf numFmtId="9" fontId="8" fillId="2" borderId="12" xfId="4" quotePrefix="1" applyFont="1" applyFill="1" applyBorder="1"/>
    <xf numFmtId="9" fontId="8" fillId="2" borderId="16" xfId="4" quotePrefix="1" applyFont="1" applyFill="1" applyBorder="1"/>
    <xf numFmtId="9" fontId="8" fillId="2" borderId="6" xfId="4" quotePrefix="1" applyFont="1" applyFill="1" applyBorder="1"/>
    <xf numFmtId="9" fontId="8" fillId="2" borderId="11" xfId="4" quotePrefix="1" applyFont="1" applyFill="1" applyBorder="1"/>
    <xf numFmtId="9" fontId="8" fillId="2" borderId="18" xfId="4" quotePrefix="1" applyFont="1" applyFill="1" applyBorder="1"/>
    <xf numFmtId="3" fontId="8" fillId="2" borderId="7" xfId="6" applyNumberFormat="1" applyFont="1" applyFill="1" applyBorder="1"/>
    <xf numFmtId="3" fontId="8" fillId="2" borderId="0" xfId="6" applyNumberFormat="1" applyFont="1" applyFill="1" applyBorder="1"/>
    <xf numFmtId="3" fontId="8" fillId="2" borderId="16" xfId="6" applyNumberFormat="1" applyFont="1" applyFill="1" applyBorder="1"/>
    <xf numFmtId="3" fontId="8" fillId="2" borderId="17" xfId="6" applyNumberFormat="1" applyFont="1" applyFill="1" applyBorder="1"/>
    <xf numFmtId="3" fontId="8" fillId="2" borderId="12" xfId="6" applyNumberFormat="1" applyFont="1" applyFill="1" applyBorder="1"/>
    <xf numFmtId="3" fontId="8" fillId="2" borderId="11" xfId="6" applyNumberFormat="1" applyFont="1" applyFill="1" applyBorder="1"/>
    <xf numFmtId="3" fontId="8" fillId="2" borderId="18" xfId="6" applyNumberFormat="1" applyFont="1" applyFill="1" applyBorder="1"/>
    <xf numFmtId="3" fontId="8" fillId="2" borderId="6" xfId="6" applyNumberFormat="1" applyFont="1" applyFill="1" applyBorder="1"/>
    <xf numFmtId="3" fontId="8" fillId="2" borderId="5" xfId="6" applyNumberFormat="1" applyFont="1" applyFill="1" applyBorder="1"/>
    <xf numFmtId="9" fontId="8" fillId="2" borderId="5" xfId="7" quotePrefix="1" applyFont="1" applyFill="1" applyBorder="1"/>
    <xf numFmtId="9" fontId="8" fillId="2" borderId="12" xfId="7" quotePrefix="1" applyFont="1" applyFill="1" applyBorder="1"/>
    <xf numFmtId="9" fontId="8" fillId="2" borderId="16" xfId="7" quotePrefix="1" applyFont="1" applyFill="1" applyBorder="1"/>
    <xf numFmtId="9" fontId="8" fillId="2" borderId="6" xfId="7" quotePrefix="1" applyFont="1" applyFill="1" applyBorder="1"/>
    <xf numFmtId="9" fontId="8" fillId="2" borderId="11" xfId="7" quotePrefix="1" applyFont="1" applyFill="1" applyBorder="1"/>
    <xf numFmtId="9" fontId="8" fillId="2" borderId="18" xfId="7" quotePrefix="1" applyFont="1" applyFill="1" applyBorder="1"/>
    <xf numFmtId="0" fontId="9" fillId="0" borderId="0" xfId="0" applyFont="1" applyAlignment="1">
      <alignment wrapText="1"/>
    </xf>
    <xf numFmtId="2" fontId="11" fillId="4" borderId="0" xfId="0" applyNumberFormat="1" applyFont="1" applyFill="1" applyAlignment="1">
      <alignment horizontal="center" wrapText="1"/>
    </xf>
    <xf numFmtId="3" fontId="8" fillId="2" borderId="0" xfId="1" applyNumberFormat="1" applyFont="1" applyFill="1"/>
    <xf numFmtId="0" fontId="8" fillId="3" borderId="22" xfId="0" applyFont="1" applyFill="1" applyBorder="1" applyAlignment="1">
      <alignment horizontal="center" wrapText="1"/>
    </xf>
    <xf numFmtId="164" fontId="8" fillId="2" borderId="23" xfId="0" applyNumberFormat="1" applyFont="1" applyFill="1" applyBorder="1" applyAlignment="1">
      <alignment horizontal="center"/>
    </xf>
    <xf numFmtId="9" fontId="8" fillId="2" borderId="24" xfId="0" applyNumberFormat="1" applyFont="1" applyFill="1" applyBorder="1" applyAlignment="1">
      <alignment horizontal="center"/>
    </xf>
    <xf numFmtId="9" fontId="8" fillId="2" borderId="24" xfId="4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10" fillId="2" borderId="4" xfId="0" applyFont="1" applyFill="1" applyBorder="1"/>
    <xf numFmtId="164" fontId="8" fillId="2" borderId="3" xfId="0" applyNumberFormat="1" applyFont="1" applyFill="1" applyBorder="1"/>
    <xf numFmtId="9" fontId="8" fillId="2" borderId="12" xfId="4" applyFont="1" applyFill="1" applyBorder="1"/>
    <xf numFmtId="9" fontId="8" fillId="2" borderId="16" xfId="4" applyFont="1" applyFill="1" applyBorder="1"/>
    <xf numFmtId="9" fontId="8" fillId="2" borderId="11" xfId="4" applyFont="1" applyFill="1" applyBorder="1"/>
    <xf numFmtId="9" fontId="8" fillId="2" borderId="18" xfId="4" applyFont="1" applyFill="1" applyBorder="1"/>
    <xf numFmtId="3" fontId="8" fillId="2" borderId="4" xfId="1" applyNumberFormat="1" applyFont="1" applyFill="1" applyBorder="1" applyAlignment="1">
      <alignment horizontal="center" vertical="center"/>
    </xf>
    <xf numFmtId="1" fontId="4" fillId="0" borderId="0" xfId="0" applyNumberFormat="1" applyFont="1"/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64" fontId="12" fillId="4" borderId="19" xfId="0" applyNumberFormat="1" applyFont="1" applyFill="1" applyBorder="1" applyAlignment="1">
      <alignment horizontal="center"/>
    </xf>
    <xf numFmtId="164" fontId="12" fillId="4" borderId="0" xfId="0" applyNumberFormat="1" applyFont="1" applyFill="1" applyAlignment="1">
      <alignment horizontal="center"/>
    </xf>
    <xf numFmtId="164" fontId="12" fillId="4" borderId="0" xfId="0" applyNumberFormat="1" applyFont="1" applyFill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Comma 3" xfId="6" xr:uid="{CF3059B7-FFCF-4607-B541-291913C8A159}"/>
    <cellStyle name="Normal" xfId="0" builtinId="0"/>
    <cellStyle name="Normal 2" xfId="3" xr:uid="{00000000-0005-0000-0000-000003000000}"/>
    <cellStyle name="Normal 3" xfId="5" xr:uid="{B099148A-7A39-4200-A030-137D49484CB5}"/>
    <cellStyle name="Percent" xfId="4" builtinId="5"/>
    <cellStyle name="Percent 2" xfId="7" xr:uid="{54EAADB9-7FA0-4D24-A827-9F59D990A4A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'MAR 21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21 MOS estimates'!$D$19:$H$19</c:f>
              <c:numCache>
                <c:formatCode>#,##0</c:formatCode>
                <c:ptCount val="5"/>
                <c:pt idx="0">
                  <c:v>-6257.5</c:v>
                </c:pt>
                <c:pt idx="1">
                  <c:v>1075.30134</c:v>
                </c:pt>
                <c:pt idx="2">
                  <c:v>-1583</c:v>
                </c:pt>
                <c:pt idx="3">
                  <c:v>10.5</c:v>
                </c:pt>
                <c:pt idx="4">
                  <c:v>-1637.5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5-4CE4-9734-5B7DEDD414A5}"/>
            </c:ext>
          </c:extLst>
        </c:ser>
        <c:ser>
          <c:idx val="1"/>
          <c:order val="1"/>
          <c:tx>
            <c:strRef>
              <c:f>'MAR 21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21 MOS estimates'!$D$20:$H$20</c:f>
              <c:numCache>
                <c:formatCode>#,##0</c:formatCode>
                <c:ptCount val="5"/>
                <c:pt idx="0">
                  <c:v>-12189</c:v>
                </c:pt>
                <c:pt idx="1">
                  <c:v>-1231.8858299999999</c:v>
                </c:pt>
                <c:pt idx="2">
                  <c:v>-3603.5</c:v>
                </c:pt>
                <c:pt idx="3">
                  <c:v>-876</c:v>
                </c:pt>
                <c:pt idx="4">
                  <c:v>-3528.5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5-4CE4-9734-5B7DEDD414A5}"/>
            </c:ext>
          </c:extLst>
        </c:ser>
        <c:ser>
          <c:idx val="2"/>
          <c:order val="2"/>
          <c:tx>
            <c:strRef>
              <c:f>'MAR 21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21 MOS estimates'!$D$21:$H$21</c:f>
              <c:numCache>
                <c:formatCode>#,##0</c:formatCode>
                <c:ptCount val="5"/>
                <c:pt idx="0">
                  <c:v>-20350</c:v>
                </c:pt>
                <c:pt idx="1">
                  <c:v>-16359.64639</c:v>
                </c:pt>
                <c:pt idx="2">
                  <c:v>-7184</c:v>
                </c:pt>
                <c:pt idx="3">
                  <c:v>-8852</c:v>
                </c:pt>
                <c:pt idx="4">
                  <c:v>-14952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5-4CE4-9734-5B7DEDD414A5}"/>
            </c:ext>
          </c:extLst>
        </c:ser>
        <c:ser>
          <c:idx val="3"/>
          <c:order val="3"/>
          <c:tx>
            <c:strRef>
              <c:f>'MAR 21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'MAR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21 MOS estimates'!$D$22:$H$22</c:f>
              <c:numCache>
                <c:formatCode>#,##0</c:formatCode>
                <c:ptCount val="5"/>
                <c:pt idx="0">
                  <c:v>-1167.8064516129032</c:v>
                </c:pt>
                <c:pt idx="1">
                  <c:v>2364.2139625806462</c:v>
                </c:pt>
                <c:pt idx="2">
                  <c:v>93.451612903225808</c:v>
                </c:pt>
                <c:pt idx="3">
                  <c:v>-291.58064516129031</c:v>
                </c:pt>
                <c:pt idx="4">
                  <c:v>-407.38709677419354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B5-4CE4-9734-5B7DEDD414A5}"/>
            </c:ext>
          </c:extLst>
        </c:ser>
        <c:ser>
          <c:idx val="4"/>
          <c:order val="4"/>
          <c:tx>
            <c:strRef>
              <c:f>'MAR 21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'MAR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21 MOS estimates'!$D$26:$H$26</c:f>
              <c:numCache>
                <c:formatCode>#,##0</c:formatCode>
                <c:ptCount val="5"/>
                <c:pt idx="0">
                  <c:v>-116</c:v>
                </c:pt>
                <c:pt idx="1">
                  <c:v>2067.1347500000002</c:v>
                </c:pt>
                <c:pt idx="2">
                  <c:v>-258</c:v>
                </c:pt>
                <c:pt idx="3">
                  <c:v>32</c:v>
                </c:pt>
                <c:pt idx="4">
                  <c:v>-119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B5-4CE4-9734-5B7DEDD414A5}"/>
            </c:ext>
          </c:extLst>
        </c:ser>
        <c:ser>
          <c:idx val="5"/>
          <c:order val="5"/>
          <c:tx>
            <c:strRef>
              <c:f>'MAR 21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21 MOS estimates'!$D$15:$H$15</c:f>
              <c:numCache>
                <c:formatCode>#,##0</c:formatCode>
                <c:ptCount val="5"/>
                <c:pt idx="0">
                  <c:v>16023</c:v>
                </c:pt>
                <c:pt idx="1">
                  <c:v>17569.99987</c:v>
                </c:pt>
                <c:pt idx="2">
                  <c:v>11641</c:v>
                </c:pt>
                <c:pt idx="3">
                  <c:v>1170</c:v>
                </c:pt>
                <c:pt idx="4">
                  <c:v>5702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B5-4CE4-9734-5B7DEDD414A5}"/>
            </c:ext>
          </c:extLst>
        </c:ser>
        <c:ser>
          <c:idx val="10"/>
          <c:order val="6"/>
          <c:tx>
            <c:strRef>
              <c:f>'MAR 21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21 MOS estimates'!$D$16:$H$16</c:f>
              <c:numCache>
                <c:formatCode>#,##0</c:formatCode>
                <c:ptCount val="5"/>
                <c:pt idx="0">
                  <c:v>9637</c:v>
                </c:pt>
                <c:pt idx="1">
                  <c:v>8341.7015300000003</c:v>
                </c:pt>
                <c:pt idx="2">
                  <c:v>4128.5</c:v>
                </c:pt>
                <c:pt idx="3">
                  <c:v>107</c:v>
                </c:pt>
                <c:pt idx="4">
                  <c:v>2977.5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B5-4CE4-9734-5B7DEDD414A5}"/>
            </c:ext>
          </c:extLst>
        </c:ser>
        <c:ser>
          <c:idx val="11"/>
          <c:order val="7"/>
          <c:tx>
            <c:strRef>
              <c:f>'MAR 21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21 MOS estimates'!$D$17:$H$17</c:f>
              <c:numCache>
                <c:formatCode>#,##0</c:formatCode>
                <c:ptCount val="5"/>
                <c:pt idx="0">
                  <c:v>3018.5</c:v>
                </c:pt>
                <c:pt idx="1">
                  <c:v>3608.7475599999998</c:v>
                </c:pt>
                <c:pt idx="2">
                  <c:v>1442</c:v>
                </c:pt>
                <c:pt idx="3">
                  <c:v>51</c:v>
                </c:pt>
                <c:pt idx="4">
                  <c:v>1485.5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B5-4CE4-9734-5B7DEDD41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768719600"/>
        <c:axId val="768719992"/>
      </c:lineChart>
      <c:catAx>
        <c:axId val="76871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719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71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'MAR 21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'MAR 21 MOS estimates'!$K$5:$K$35</c:f>
              <c:numCache>
                <c:formatCode>#,##0</c:formatCode>
                <c:ptCount val="31"/>
                <c:pt idx="0">
                  <c:v>16023</c:v>
                </c:pt>
                <c:pt idx="1">
                  <c:v>9957</c:v>
                </c:pt>
                <c:pt idx="2">
                  <c:v>9317</c:v>
                </c:pt>
                <c:pt idx="3">
                  <c:v>7340</c:v>
                </c:pt>
                <c:pt idx="4">
                  <c:v>6506</c:v>
                </c:pt>
                <c:pt idx="5">
                  <c:v>5278</c:v>
                </c:pt>
                <c:pt idx="6">
                  <c:v>4316</c:v>
                </c:pt>
                <c:pt idx="7">
                  <c:v>3443</c:v>
                </c:pt>
                <c:pt idx="8">
                  <c:v>2594</c:v>
                </c:pt>
                <c:pt idx="9">
                  <c:v>2111</c:v>
                </c:pt>
                <c:pt idx="10">
                  <c:v>1858</c:v>
                </c:pt>
                <c:pt idx="11">
                  <c:v>1307</c:v>
                </c:pt>
                <c:pt idx="12">
                  <c:v>1036</c:v>
                </c:pt>
                <c:pt idx="13">
                  <c:v>580</c:v>
                </c:pt>
                <c:pt idx="14">
                  <c:v>110</c:v>
                </c:pt>
                <c:pt idx="15">
                  <c:v>-116</c:v>
                </c:pt>
                <c:pt idx="16">
                  <c:v>-1267</c:v>
                </c:pt>
                <c:pt idx="17">
                  <c:v>-1705</c:v>
                </c:pt>
                <c:pt idx="18">
                  <c:v>-2503</c:v>
                </c:pt>
                <c:pt idx="19">
                  <c:v>-3579</c:v>
                </c:pt>
                <c:pt idx="20">
                  <c:v>-4279</c:v>
                </c:pt>
                <c:pt idx="21">
                  <c:v>-5322</c:v>
                </c:pt>
                <c:pt idx="22">
                  <c:v>-6091</c:v>
                </c:pt>
                <c:pt idx="23">
                  <c:v>-6424</c:v>
                </c:pt>
                <c:pt idx="24">
                  <c:v>-7017</c:v>
                </c:pt>
                <c:pt idx="25">
                  <c:v>-7366</c:v>
                </c:pt>
                <c:pt idx="26">
                  <c:v>-8096</c:v>
                </c:pt>
                <c:pt idx="27">
                  <c:v>-9485</c:v>
                </c:pt>
                <c:pt idx="28">
                  <c:v>-10725</c:v>
                </c:pt>
                <c:pt idx="29">
                  <c:v>-13653</c:v>
                </c:pt>
                <c:pt idx="30">
                  <c:v>-20350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88-40B6-B66E-1487A7A4F503}"/>
            </c:ext>
          </c:extLst>
        </c:ser>
        <c:ser>
          <c:idx val="1"/>
          <c:order val="1"/>
          <c:tx>
            <c:strRef>
              <c:f>'MAR 21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'MAR 21 MOS estimates'!$L$5:$L$35</c:f>
              <c:numCache>
                <c:formatCode>#,##0</c:formatCode>
                <c:ptCount val="31"/>
                <c:pt idx="0">
                  <c:v>17569.99987</c:v>
                </c:pt>
                <c:pt idx="1">
                  <c:v>9651.1257600000008</c:v>
                </c:pt>
                <c:pt idx="2">
                  <c:v>7032.2772999999997</c:v>
                </c:pt>
                <c:pt idx="3">
                  <c:v>5664.6565099999998</c:v>
                </c:pt>
                <c:pt idx="4">
                  <c:v>5175.0006299999995</c:v>
                </c:pt>
                <c:pt idx="5">
                  <c:v>4355.68</c:v>
                </c:pt>
                <c:pt idx="6">
                  <c:v>3907.2921099999999</c:v>
                </c:pt>
                <c:pt idx="7">
                  <c:v>3758.6455000000001</c:v>
                </c:pt>
                <c:pt idx="8">
                  <c:v>3458.84962</c:v>
                </c:pt>
                <c:pt idx="9">
                  <c:v>3127.0723600000001</c:v>
                </c:pt>
                <c:pt idx="10">
                  <c:v>2779.0869200000002</c:v>
                </c:pt>
                <c:pt idx="11">
                  <c:v>2592.9998000000001</c:v>
                </c:pt>
                <c:pt idx="12">
                  <c:v>2463.59917</c:v>
                </c:pt>
                <c:pt idx="13">
                  <c:v>2414.3721099999998</c:v>
                </c:pt>
                <c:pt idx="14">
                  <c:v>2273.00018</c:v>
                </c:pt>
                <c:pt idx="15">
                  <c:v>2067.1347500000002</c:v>
                </c:pt>
                <c:pt idx="16">
                  <c:v>1906.19723</c:v>
                </c:pt>
                <c:pt idx="17">
                  <c:v>1804.36547</c:v>
                </c:pt>
                <c:pt idx="18">
                  <c:v>1708.92346</c:v>
                </c:pt>
                <c:pt idx="19">
                  <c:v>1638.1572699999999</c:v>
                </c:pt>
                <c:pt idx="20">
                  <c:v>1529.3622499999999</c:v>
                </c:pt>
                <c:pt idx="21">
                  <c:v>1398.9202</c:v>
                </c:pt>
                <c:pt idx="22">
                  <c:v>1200.6023600000001</c:v>
                </c:pt>
                <c:pt idx="23">
                  <c:v>950.00031999999999</c:v>
                </c:pt>
                <c:pt idx="24">
                  <c:v>816.04848000000004</c:v>
                </c:pt>
                <c:pt idx="25">
                  <c:v>664.19583999999998</c:v>
                </c:pt>
                <c:pt idx="26">
                  <c:v>439.99910999999997</c:v>
                </c:pt>
                <c:pt idx="27">
                  <c:v>-233.51369</c:v>
                </c:pt>
                <c:pt idx="28">
                  <c:v>-715.77149999999995</c:v>
                </c:pt>
                <c:pt idx="29">
                  <c:v>-1748.0001600000001</c:v>
                </c:pt>
                <c:pt idx="30">
                  <c:v>-16359.64639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C88-40B6-B66E-1487A7A4F503}"/>
            </c:ext>
          </c:extLst>
        </c:ser>
        <c:ser>
          <c:idx val="2"/>
          <c:order val="2"/>
          <c:tx>
            <c:strRef>
              <c:f>'MAR 21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'MAR 21 MOS estimates'!$M$5:$M$35</c:f>
              <c:numCache>
                <c:formatCode>#,##0</c:formatCode>
                <c:ptCount val="31"/>
                <c:pt idx="0">
                  <c:v>11641</c:v>
                </c:pt>
                <c:pt idx="1">
                  <c:v>4620</c:v>
                </c:pt>
                <c:pt idx="2">
                  <c:v>3637</c:v>
                </c:pt>
                <c:pt idx="3">
                  <c:v>3022</c:v>
                </c:pt>
                <c:pt idx="4">
                  <c:v>2450</c:v>
                </c:pt>
                <c:pt idx="5">
                  <c:v>2024</c:v>
                </c:pt>
                <c:pt idx="6">
                  <c:v>1652</c:v>
                </c:pt>
                <c:pt idx="7">
                  <c:v>1467</c:v>
                </c:pt>
                <c:pt idx="8">
                  <c:v>1417</c:v>
                </c:pt>
                <c:pt idx="9">
                  <c:v>1201</c:v>
                </c:pt>
                <c:pt idx="10">
                  <c:v>978</c:v>
                </c:pt>
                <c:pt idx="11">
                  <c:v>848</c:v>
                </c:pt>
                <c:pt idx="12">
                  <c:v>528</c:v>
                </c:pt>
                <c:pt idx="13">
                  <c:v>208</c:v>
                </c:pt>
                <c:pt idx="14">
                  <c:v>-39</c:v>
                </c:pt>
                <c:pt idx="15">
                  <c:v>-258</c:v>
                </c:pt>
                <c:pt idx="16">
                  <c:v>-418</c:v>
                </c:pt>
                <c:pt idx="17">
                  <c:v>-557</c:v>
                </c:pt>
                <c:pt idx="18">
                  <c:v>-710</c:v>
                </c:pt>
                <c:pt idx="19">
                  <c:v>-938</c:v>
                </c:pt>
                <c:pt idx="20">
                  <c:v>-1031</c:v>
                </c:pt>
                <c:pt idx="21">
                  <c:v>-1288</c:v>
                </c:pt>
                <c:pt idx="22">
                  <c:v>-1397</c:v>
                </c:pt>
                <c:pt idx="23">
                  <c:v>-1769</c:v>
                </c:pt>
                <c:pt idx="24">
                  <c:v>-1944</c:v>
                </c:pt>
                <c:pt idx="25">
                  <c:v>-2360</c:v>
                </c:pt>
                <c:pt idx="26">
                  <c:v>-2612</c:v>
                </c:pt>
                <c:pt idx="27">
                  <c:v>-3084</c:v>
                </c:pt>
                <c:pt idx="28">
                  <c:v>-3208</c:v>
                </c:pt>
                <c:pt idx="29">
                  <c:v>-3999</c:v>
                </c:pt>
                <c:pt idx="30">
                  <c:v>-7184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C88-40B6-B66E-1487A7A4F503}"/>
            </c:ext>
          </c:extLst>
        </c:ser>
        <c:ser>
          <c:idx val="3"/>
          <c:order val="3"/>
          <c:tx>
            <c:strRef>
              <c:f>'MAR 21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'MAR 21 MOS estimates'!$N$5:$N$35</c:f>
              <c:numCache>
                <c:formatCode>#,##0</c:formatCode>
                <c:ptCount val="31"/>
                <c:pt idx="0">
                  <c:v>1170</c:v>
                </c:pt>
                <c:pt idx="1">
                  <c:v>121</c:v>
                </c:pt>
                <c:pt idx="2">
                  <c:v>93</c:v>
                </c:pt>
                <c:pt idx="3">
                  <c:v>77</c:v>
                </c:pt>
                <c:pt idx="4">
                  <c:v>72</c:v>
                </c:pt>
                <c:pt idx="5">
                  <c:v>65</c:v>
                </c:pt>
                <c:pt idx="6">
                  <c:v>56</c:v>
                </c:pt>
                <c:pt idx="7">
                  <c:v>54</c:v>
                </c:pt>
                <c:pt idx="8">
                  <c:v>48</c:v>
                </c:pt>
                <c:pt idx="9">
                  <c:v>45</c:v>
                </c:pt>
                <c:pt idx="10">
                  <c:v>41</c:v>
                </c:pt>
                <c:pt idx="11">
                  <c:v>39</c:v>
                </c:pt>
                <c:pt idx="12">
                  <c:v>36</c:v>
                </c:pt>
                <c:pt idx="13">
                  <c:v>34</c:v>
                </c:pt>
                <c:pt idx="14">
                  <c:v>33</c:v>
                </c:pt>
                <c:pt idx="15">
                  <c:v>32</c:v>
                </c:pt>
                <c:pt idx="16">
                  <c:v>30</c:v>
                </c:pt>
                <c:pt idx="17">
                  <c:v>29</c:v>
                </c:pt>
                <c:pt idx="18">
                  <c:v>27</c:v>
                </c:pt>
                <c:pt idx="19">
                  <c:v>23</c:v>
                </c:pt>
                <c:pt idx="20">
                  <c:v>19</c:v>
                </c:pt>
                <c:pt idx="21">
                  <c:v>18</c:v>
                </c:pt>
                <c:pt idx="22">
                  <c:v>12</c:v>
                </c:pt>
                <c:pt idx="23">
                  <c:v>9</c:v>
                </c:pt>
                <c:pt idx="24">
                  <c:v>-20</c:v>
                </c:pt>
                <c:pt idx="25">
                  <c:v>-118</c:v>
                </c:pt>
                <c:pt idx="26">
                  <c:v>-189</c:v>
                </c:pt>
                <c:pt idx="27">
                  <c:v>-291</c:v>
                </c:pt>
                <c:pt idx="28">
                  <c:v>-403</c:v>
                </c:pt>
                <c:pt idx="29">
                  <c:v>-1349</c:v>
                </c:pt>
                <c:pt idx="30">
                  <c:v>-8852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C88-40B6-B66E-1487A7A4F503}"/>
            </c:ext>
          </c:extLst>
        </c:ser>
        <c:ser>
          <c:idx val="4"/>
          <c:order val="4"/>
          <c:tx>
            <c:strRef>
              <c:f>'MAR 21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'MAR 21 MOS estimates'!$O$5:$O$35</c:f>
              <c:numCache>
                <c:formatCode>#,##0</c:formatCode>
                <c:ptCount val="31"/>
                <c:pt idx="0">
                  <c:v>5702</c:v>
                </c:pt>
                <c:pt idx="1">
                  <c:v>3355</c:v>
                </c:pt>
                <c:pt idx="2">
                  <c:v>2600</c:v>
                </c:pt>
                <c:pt idx="3">
                  <c:v>2297</c:v>
                </c:pt>
                <c:pt idx="4">
                  <c:v>2219</c:v>
                </c:pt>
                <c:pt idx="5">
                  <c:v>1862</c:v>
                </c:pt>
                <c:pt idx="6">
                  <c:v>1668</c:v>
                </c:pt>
                <c:pt idx="7">
                  <c:v>1537</c:v>
                </c:pt>
                <c:pt idx="8">
                  <c:v>1434</c:v>
                </c:pt>
                <c:pt idx="9">
                  <c:v>1071</c:v>
                </c:pt>
                <c:pt idx="10">
                  <c:v>941</c:v>
                </c:pt>
                <c:pt idx="11">
                  <c:v>698</c:v>
                </c:pt>
                <c:pt idx="12">
                  <c:v>582</c:v>
                </c:pt>
                <c:pt idx="13">
                  <c:v>306</c:v>
                </c:pt>
                <c:pt idx="14">
                  <c:v>20</c:v>
                </c:pt>
                <c:pt idx="15">
                  <c:v>-119</c:v>
                </c:pt>
                <c:pt idx="16">
                  <c:v>-302</c:v>
                </c:pt>
                <c:pt idx="17">
                  <c:v>-440</c:v>
                </c:pt>
                <c:pt idx="18">
                  <c:v>-472</c:v>
                </c:pt>
                <c:pt idx="19">
                  <c:v>-652</c:v>
                </c:pt>
                <c:pt idx="20">
                  <c:v>-903</c:v>
                </c:pt>
                <c:pt idx="21">
                  <c:v>-1228</c:v>
                </c:pt>
                <c:pt idx="22">
                  <c:v>-1522</c:v>
                </c:pt>
                <c:pt idx="23">
                  <c:v>-1753</c:v>
                </c:pt>
                <c:pt idx="24">
                  <c:v>-1895</c:v>
                </c:pt>
                <c:pt idx="25">
                  <c:v>-2207</c:v>
                </c:pt>
                <c:pt idx="26">
                  <c:v>-2526</c:v>
                </c:pt>
                <c:pt idx="27">
                  <c:v>-2893</c:v>
                </c:pt>
                <c:pt idx="28">
                  <c:v>-3332</c:v>
                </c:pt>
                <c:pt idx="29">
                  <c:v>-3725</c:v>
                </c:pt>
                <c:pt idx="30">
                  <c:v>-14952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88-40B6-B66E-1487A7A4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515936"/>
        <c:axId val="763516328"/>
      </c:lineChart>
      <c:catAx>
        <c:axId val="76351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3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63516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'APR 21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'APR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21 MOS estimates'!$D$19:$H$19</c:f>
              <c:numCache>
                <c:formatCode>#,##0</c:formatCode>
                <c:ptCount val="5"/>
                <c:pt idx="0">
                  <c:v>-9861.75</c:v>
                </c:pt>
                <c:pt idx="1">
                  <c:v>445.68883</c:v>
                </c:pt>
                <c:pt idx="2">
                  <c:v>-3483.75</c:v>
                </c:pt>
                <c:pt idx="3">
                  <c:v>18.75</c:v>
                </c:pt>
                <c:pt idx="4">
                  <c:v>-1334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9-43D8-A0A0-B60DAF899AD8}"/>
            </c:ext>
          </c:extLst>
        </c:ser>
        <c:ser>
          <c:idx val="1"/>
          <c:order val="1"/>
          <c:tx>
            <c:strRef>
              <c:f>'APR 21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21 MOS estimates'!$D$20:$H$20</c:f>
              <c:numCache>
                <c:formatCode>#,##0</c:formatCode>
                <c:ptCount val="5"/>
                <c:pt idx="0">
                  <c:v>-16229.5</c:v>
                </c:pt>
                <c:pt idx="1">
                  <c:v>-3880.9430560000001</c:v>
                </c:pt>
                <c:pt idx="2">
                  <c:v>-5979.75</c:v>
                </c:pt>
                <c:pt idx="3">
                  <c:v>-790.09999999999991</c:v>
                </c:pt>
                <c:pt idx="4">
                  <c:v>-3416.6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9-43D8-A0A0-B60DAF899AD8}"/>
            </c:ext>
          </c:extLst>
        </c:ser>
        <c:ser>
          <c:idx val="2"/>
          <c:order val="2"/>
          <c:tx>
            <c:strRef>
              <c:f>'APR 21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21 MOS estimates'!$D$21:$H$21</c:f>
              <c:numCache>
                <c:formatCode>#,##0</c:formatCode>
                <c:ptCount val="5"/>
                <c:pt idx="0">
                  <c:v>-42677</c:v>
                </c:pt>
                <c:pt idx="1">
                  <c:v>-8174.00072</c:v>
                </c:pt>
                <c:pt idx="2">
                  <c:v>-10755</c:v>
                </c:pt>
                <c:pt idx="3">
                  <c:v>-9166</c:v>
                </c:pt>
                <c:pt idx="4">
                  <c:v>-7751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9-43D8-A0A0-B60DAF899AD8}"/>
            </c:ext>
          </c:extLst>
        </c:ser>
        <c:ser>
          <c:idx val="3"/>
          <c:order val="3"/>
          <c:tx>
            <c:strRef>
              <c:f>'APR 21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'APR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21 MOS estimates'!$D$22:$H$22</c:f>
              <c:numCache>
                <c:formatCode>#,##0</c:formatCode>
                <c:ptCount val="5"/>
                <c:pt idx="0">
                  <c:v>-5408.4</c:v>
                </c:pt>
                <c:pt idx="1">
                  <c:v>2149.1778833333333</c:v>
                </c:pt>
                <c:pt idx="2">
                  <c:v>-1370.9333333333334</c:v>
                </c:pt>
                <c:pt idx="3">
                  <c:v>-303.03333333333336</c:v>
                </c:pt>
                <c:pt idx="4">
                  <c:v>3.7333333333333334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79-43D8-A0A0-B60DAF899AD8}"/>
            </c:ext>
          </c:extLst>
        </c:ser>
        <c:ser>
          <c:idx val="4"/>
          <c:order val="4"/>
          <c:tx>
            <c:strRef>
              <c:f>'APR 21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'APR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21 MOS estimates'!$D$26:$H$26</c:f>
              <c:numCache>
                <c:formatCode>#,##0</c:formatCode>
                <c:ptCount val="5"/>
                <c:pt idx="0">
                  <c:v>-4680</c:v>
                </c:pt>
                <c:pt idx="1">
                  <c:v>1726.9798900000001</c:v>
                </c:pt>
                <c:pt idx="2">
                  <c:v>-1238</c:v>
                </c:pt>
                <c:pt idx="3">
                  <c:v>47</c:v>
                </c:pt>
                <c:pt idx="4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79-43D8-A0A0-B60DAF899AD8}"/>
            </c:ext>
          </c:extLst>
        </c:ser>
        <c:ser>
          <c:idx val="5"/>
          <c:order val="5"/>
          <c:tx>
            <c:strRef>
              <c:f>'APR 21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21 MOS estimates'!$D$15:$H$15</c:f>
              <c:numCache>
                <c:formatCode>#,##0</c:formatCode>
                <c:ptCount val="5"/>
                <c:pt idx="0">
                  <c:v>12492</c:v>
                </c:pt>
                <c:pt idx="1">
                  <c:v>9247.0002800000002</c:v>
                </c:pt>
                <c:pt idx="2">
                  <c:v>7758</c:v>
                </c:pt>
                <c:pt idx="3">
                  <c:v>462</c:v>
                </c:pt>
                <c:pt idx="4">
                  <c:v>4823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79-43D8-A0A0-B60DAF899AD8}"/>
            </c:ext>
          </c:extLst>
        </c:ser>
        <c:ser>
          <c:idx val="10"/>
          <c:order val="6"/>
          <c:tx>
            <c:strRef>
              <c:f>'APR 21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21 MOS estimates'!$D$16:$H$16</c:f>
              <c:numCache>
                <c:formatCode>#,##0</c:formatCode>
                <c:ptCount val="5"/>
                <c:pt idx="0">
                  <c:v>7672.0999999999949</c:v>
                </c:pt>
                <c:pt idx="1">
                  <c:v>8088.5495704999994</c:v>
                </c:pt>
                <c:pt idx="2">
                  <c:v>3279.9499999999966</c:v>
                </c:pt>
                <c:pt idx="3">
                  <c:v>127.34999999999989</c:v>
                </c:pt>
                <c:pt idx="4">
                  <c:v>3150.6999999999985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79-43D8-A0A0-B60DAF899AD8}"/>
            </c:ext>
          </c:extLst>
        </c:ser>
        <c:ser>
          <c:idx val="11"/>
          <c:order val="7"/>
          <c:tx>
            <c:strRef>
              <c:f>'APR 21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'APR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21 MOS estimates'!$D$17:$H$17</c:f>
              <c:numCache>
                <c:formatCode>#,##0</c:formatCode>
                <c:ptCount val="5"/>
                <c:pt idx="0">
                  <c:v>-33.75</c:v>
                </c:pt>
                <c:pt idx="1">
                  <c:v>3594.8496525</c:v>
                </c:pt>
                <c:pt idx="2">
                  <c:v>626</c:v>
                </c:pt>
                <c:pt idx="3">
                  <c:v>69</c:v>
                </c:pt>
                <c:pt idx="4">
                  <c:v>1460.25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79-43D8-A0A0-B60DAF899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21904"/>
        <c:axId val="887122296"/>
      </c:lineChart>
      <c:catAx>
        <c:axId val="8871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2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222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1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'APR 21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'APR 21 MOS estimates'!$K$5:$K$35</c:f>
              <c:numCache>
                <c:formatCode>#,##0</c:formatCode>
                <c:ptCount val="31"/>
                <c:pt idx="0">
                  <c:v>12492</c:v>
                </c:pt>
                <c:pt idx="1">
                  <c:v>8474</c:v>
                </c:pt>
                <c:pt idx="2">
                  <c:v>6692</c:v>
                </c:pt>
                <c:pt idx="3">
                  <c:v>4331</c:v>
                </c:pt>
                <c:pt idx="4">
                  <c:v>2859</c:v>
                </c:pt>
                <c:pt idx="5">
                  <c:v>1813</c:v>
                </c:pt>
                <c:pt idx="6">
                  <c:v>705</c:v>
                </c:pt>
                <c:pt idx="7">
                  <c:v>86</c:v>
                </c:pt>
                <c:pt idx="8">
                  <c:v>-393</c:v>
                </c:pt>
                <c:pt idx="9">
                  <c:v>-885</c:v>
                </c:pt>
                <c:pt idx="10">
                  <c:v>-1868</c:v>
                </c:pt>
                <c:pt idx="11">
                  <c:v>-2623</c:v>
                </c:pt>
                <c:pt idx="12">
                  <c:v>-3120</c:v>
                </c:pt>
                <c:pt idx="13">
                  <c:v>-4139</c:v>
                </c:pt>
                <c:pt idx="14">
                  <c:v>-4431</c:v>
                </c:pt>
                <c:pt idx="15">
                  <c:v>-4929</c:v>
                </c:pt>
                <c:pt idx="16">
                  <c:v>-5329</c:v>
                </c:pt>
                <c:pt idx="17">
                  <c:v>-6094</c:v>
                </c:pt>
                <c:pt idx="18">
                  <c:v>-6915</c:v>
                </c:pt>
                <c:pt idx="19">
                  <c:v>-7389</c:v>
                </c:pt>
                <c:pt idx="20">
                  <c:v>-8271</c:v>
                </c:pt>
                <c:pt idx="21">
                  <c:v>-9477</c:v>
                </c:pt>
                <c:pt idx="22">
                  <c:v>-9990</c:v>
                </c:pt>
                <c:pt idx="23">
                  <c:v>-10953</c:v>
                </c:pt>
                <c:pt idx="24">
                  <c:v>-11721</c:v>
                </c:pt>
                <c:pt idx="25">
                  <c:v>-12314</c:v>
                </c:pt>
                <c:pt idx="26">
                  <c:v>-14014</c:v>
                </c:pt>
                <c:pt idx="27">
                  <c:v>-14651</c:v>
                </c:pt>
                <c:pt idx="28">
                  <c:v>-17521</c:v>
                </c:pt>
                <c:pt idx="29">
                  <c:v>-42677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0-446E-8CC9-BFBD02DFB068}"/>
            </c:ext>
          </c:extLst>
        </c:ser>
        <c:ser>
          <c:idx val="1"/>
          <c:order val="1"/>
          <c:tx>
            <c:strRef>
              <c:f>'APR 21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'APR 21 MOS estimates'!$L$5:$L$35</c:f>
              <c:numCache>
                <c:formatCode>#,##0</c:formatCode>
                <c:ptCount val="31"/>
                <c:pt idx="0">
                  <c:v>9247.0002800000002</c:v>
                </c:pt>
                <c:pt idx="1">
                  <c:v>8205.7275499999996</c:v>
                </c:pt>
                <c:pt idx="2">
                  <c:v>7945.3320400000002</c:v>
                </c:pt>
                <c:pt idx="3">
                  <c:v>7612.2881100000004</c:v>
                </c:pt>
                <c:pt idx="4">
                  <c:v>7398.0199199999997</c:v>
                </c:pt>
                <c:pt idx="5">
                  <c:v>6462.0001099999999</c:v>
                </c:pt>
                <c:pt idx="6">
                  <c:v>4037.0664099999999</c:v>
                </c:pt>
                <c:pt idx="7">
                  <c:v>3719.30375</c:v>
                </c:pt>
                <c:pt idx="8">
                  <c:v>3221.4873600000001</c:v>
                </c:pt>
                <c:pt idx="9">
                  <c:v>2941.8300800000002</c:v>
                </c:pt>
                <c:pt idx="10">
                  <c:v>2634.65427</c:v>
                </c:pt>
                <c:pt idx="11">
                  <c:v>2565.6485400000001</c:v>
                </c:pt>
                <c:pt idx="12">
                  <c:v>2414.0000199999999</c:v>
                </c:pt>
                <c:pt idx="13">
                  <c:v>2076.0004399999998</c:v>
                </c:pt>
                <c:pt idx="14">
                  <c:v>1796.72371</c:v>
                </c:pt>
                <c:pt idx="15">
                  <c:v>1657.2360699999999</c:v>
                </c:pt>
                <c:pt idx="16">
                  <c:v>1570.79882</c:v>
                </c:pt>
                <c:pt idx="17">
                  <c:v>1462.59229</c:v>
                </c:pt>
                <c:pt idx="18">
                  <c:v>1188.73486</c:v>
                </c:pt>
                <c:pt idx="19">
                  <c:v>935.78413</c:v>
                </c:pt>
                <c:pt idx="20">
                  <c:v>787.49761000000001</c:v>
                </c:pt>
                <c:pt idx="21">
                  <c:v>592.87579000000005</c:v>
                </c:pt>
                <c:pt idx="22">
                  <c:v>396.62651</c:v>
                </c:pt>
                <c:pt idx="23">
                  <c:v>319.47719999999998</c:v>
                </c:pt>
                <c:pt idx="24">
                  <c:v>153.31591</c:v>
                </c:pt>
                <c:pt idx="25">
                  <c:v>-108.81053</c:v>
                </c:pt>
                <c:pt idx="26">
                  <c:v>-966.00068999999996</c:v>
                </c:pt>
                <c:pt idx="27">
                  <c:v>-3088.8728099999998</c:v>
                </c:pt>
                <c:pt idx="28">
                  <c:v>-4529.0005300000003</c:v>
                </c:pt>
                <c:pt idx="29">
                  <c:v>-8174.00072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0-446E-8CC9-BFBD02DFB068}"/>
            </c:ext>
          </c:extLst>
        </c:ser>
        <c:ser>
          <c:idx val="2"/>
          <c:order val="2"/>
          <c:tx>
            <c:strRef>
              <c:f>'APR 21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'APR 21 MOS estimates'!$M$5:$M$35</c:f>
              <c:numCache>
                <c:formatCode>#,##0</c:formatCode>
                <c:ptCount val="31"/>
                <c:pt idx="0">
                  <c:v>7758</c:v>
                </c:pt>
                <c:pt idx="1">
                  <c:v>3824</c:v>
                </c:pt>
                <c:pt idx="2">
                  <c:v>2615</c:v>
                </c:pt>
                <c:pt idx="3">
                  <c:v>2159</c:v>
                </c:pt>
                <c:pt idx="4">
                  <c:v>1837</c:v>
                </c:pt>
                <c:pt idx="5">
                  <c:v>1610</c:v>
                </c:pt>
                <c:pt idx="6">
                  <c:v>973</c:v>
                </c:pt>
                <c:pt idx="7">
                  <c:v>750</c:v>
                </c:pt>
                <c:pt idx="8">
                  <c:v>254</c:v>
                </c:pt>
                <c:pt idx="9">
                  <c:v>-103</c:v>
                </c:pt>
                <c:pt idx="10">
                  <c:v>-368</c:v>
                </c:pt>
                <c:pt idx="11">
                  <c:v>-668</c:v>
                </c:pt>
                <c:pt idx="12">
                  <c:v>-846</c:v>
                </c:pt>
                <c:pt idx="13">
                  <c:v>-946</c:v>
                </c:pt>
                <c:pt idx="14">
                  <c:v>-1088</c:v>
                </c:pt>
                <c:pt idx="15">
                  <c:v>-1388</c:v>
                </c:pt>
                <c:pt idx="16">
                  <c:v>-1647</c:v>
                </c:pt>
                <c:pt idx="17">
                  <c:v>-1980</c:v>
                </c:pt>
                <c:pt idx="18">
                  <c:v>-2058</c:v>
                </c:pt>
                <c:pt idx="19">
                  <c:v>-2478</c:v>
                </c:pt>
                <c:pt idx="20">
                  <c:v>-2901</c:v>
                </c:pt>
                <c:pt idx="21">
                  <c:v>-3183</c:v>
                </c:pt>
                <c:pt idx="22">
                  <c:v>-3584</c:v>
                </c:pt>
                <c:pt idx="23">
                  <c:v>-3811</c:v>
                </c:pt>
                <c:pt idx="24">
                  <c:v>-4043</c:v>
                </c:pt>
                <c:pt idx="25">
                  <c:v>-4348</c:v>
                </c:pt>
                <c:pt idx="26">
                  <c:v>-4832</c:v>
                </c:pt>
                <c:pt idx="27">
                  <c:v>-5548</c:v>
                </c:pt>
                <c:pt idx="28">
                  <c:v>-6333</c:v>
                </c:pt>
                <c:pt idx="29">
                  <c:v>-10755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0-446E-8CC9-BFBD02DFB068}"/>
            </c:ext>
          </c:extLst>
        </c:ser>
        <c:ser>
          <c:idx val="3"/>
          <c:order val="3"/>
          <c:tx>
            <c:strRef>
              <c:f>'APR 21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'APR 21 MOS estimates'!$N$5:$N$35</c:f>
              <c:numCache>
                <c:formatCode>#,##0</c:formatCode>
                <c:ptCount val="31"/>
                <c:pt idx="0">
                  <c:v>462</c:v>
                </c:pt>
                <c:pt idx="1">
                  <c:v>144</c:v>
                </c:pt>
                <c:pt idx="2">
                  <c:v>107</c:v>
                </c:pt>
                <c:pt idx="3">
                  <c:v>103</c:v>
                </c:pt>
                <c:pt idx="4">
                  <c:v>92</c:v>
                </c:pt>
                <c:pt idx="5">
                  <c:v>89</c:v>
                </c:pt>
                <c:pt idx="6">
                  <c:v>77</c:v>
                </c:pt>
                <c:pt idx="7">
                  <c:v>70</c:v>
                </c:pt>
                <c:pt idx="8">
                  <c:v>66</c:v>
                </c:pt>
                <c:pt idx="9">
                  <c:v>63</c:v>
                </c:pt>
                <c:pt idx="10">
                  <c:v>60</c:v>
                </c:pt>
                <c:pt idx="11">
                  <c:v>56</c:v>
                </c:pt>
                <c:pt idx="12">
                  <c:v>53</c:v>
                </c:pt>
                <c:pt idx="13">
                  <c:v>50</c:v>
                </c:pt>
                <c:pt idx="14">
                  <c:v>48</c:v>
                </c:pt>
                <c:pt idx="15">
                  <c:v>46</c:v>
                </c:pt>
                <c:pt idx="16">
                  <c:v>42</c:v>
                </c:pt>
                <c:pt idx="17">
                  <c:v>35</c:v>
                </c:pt>
                <c:pt idx="18">
                  <c:v>31</c:v>
                </c:pt>
                <c:pt idx="19">
                  <c:v>26</c:v>
                </c:pt>
                <c:pt idx="20">
                  <c:v>23</c:v>
                </c:pt>
                <c:pt idx="21">
                  <c:v>21</c:v>
                </c:pt>
                <c:pt idx="22">
                  <c:v>18</c:v>
                </c:pt>
                <c:pt idx="23">
                  <c:v>15</c:v>
                </c:pt>
                <c:pt idx="24">
                  <c:v>8</c:v>
                </c:pt>
                <c:pt idx="25">
                  <c:v>-60</c:v>
                </c:pt>
                <c:pt idx="26">
                  <c:v>-148</c:v>
                </c:pt>
                <c:pt idx="27">
                  <c:v>-470</c:v>
                </c:pt>
                <c:pt idx="28">
                  <c:v>-1052</c:v>
                </c:pt>
                <c:pt idx="29">
                  <c:v>-9166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D50-446E-8CC9-BFBD02DFB068}"/>
            </c:ext>
          </c:extLst>
        </c:ser>
        <c:ser>
          <c:idx val="4"/>
          <c:order val="4"/>
          <c:tx>
            <c:strRef>
              <c:f>'APR 21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'APR 21 MOS estimates'!$O$5:$O$35</c:f>
              <c:numCache>
                <c:formatCode>#,##0</c:formatCode>
                <c:ptCount val="31"/>
                <c:pt idx="0">
                  <c:v>4823</c:v>
                </c:pt>
                <c:pt idx="1">
                  <c:v>3391</c:v>
                </c:pt>
                <c:pt idx="2">
                  <c:v>2857</c:v>
                </c:pt>
                <c:pt idx="3">
                  <c:v>2502</c:v>
                </c:pt>
                <c:pt idx="4">
                  <c:v>2210</c:v>
                </c:pt>
                <c:pt idx="5">
                  <c:v>1898</c:v>
                </c:pt>
                <c:pt idx="6">
                  <c:v>1587</c:v>
                </c:pt>
                <c:pt idx="7">
                  <c:v>1506</c:v>
                </c:pt>
                <c:pt idx="8">
                  <c:v>1323</c:v>
                </c:pt>
                <c:pt idx="9">
                  <c:v>1263</c:v>
                </c:pt>
                <c:pt idx="10">
                  <c:v>1045</c:v>
                </c:pt>
                <c:pt idx="11">
                  <c:v>875</c:v>
                </c:pt>
                <c:pt idx="12">
                  <c:v>634</c:v>
                </c:pt>
                <c:pt idx="13">
                  <c:v>433</c:v>
                </c:pt>
                <c:pt idx="14">
                  <c:v>317</c:v>
                </c:pt>
                <c:pt idx="15">
                  <c:v>177</c:v>
                </c:pt>
                <c:pt idx="16">
                  <c:v>11</c:v>
                </c:pt>
                <c:pt idx="17">
                  <c:v>-184</c:v>
                </c:pt>
                <c:pt idx="18">
                  <c:v>-244</c:v>
                </c:pt>
                <c:pt idx="19">
                  <c:v>-727</c:v>
                </c:pt>
                <c:pt idx="20">
                  <c:v>-933</c:v>
                </c:pt>
                <c:pt idx="21">
                  <c:v>-1082</c:v>
                </c:pt>
                <c:pt idx="22">
                  <c:v>-1418</c:v>
                </c:pt>
                <c:pt idx="23">
                  <c:v>-1596</c:v>
                </c:pt>
                <c:pt idx="24">
                  <c:v>-1813</c:v>
                </c:pt>
                <c:pt idx="25">
                  <c:v>-1948</c:v>
                </c:pt>
                <c:pt idx="26">
                  <c:v>-2292</c:v>
                </c:pt>
                <c:pt idx="27">
                  <c:v>-2970</c:v>
                </c:pt>
                <c:pt idx="28">
                  <c:v>-3782</c:v>
                </c:pt>
                <c:pt idx="29">
                  <c:v>-7751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50-446E-8CC9-BFBD02DF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23080"/>
        <c:axId val="887123472"/>
      </c:lineChart>
      <c:catAx>
        <c:axId val="88712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4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87123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23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'MAY 21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'MAY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21 MOS estimates'!$D$19:$H$19</c:f>
              <c:numCache>
                <c:formatCode>#,##0</c:formatCode>
                <c:ptCount val="5"/>
                <c:pt idx="0">
                  <c:v>-8067</c:v>
                </c:pt>
                <c:pt idx="1">
                  <c:v>2780.31268</c:v>
                </c:pt>
                <c:pt idx="2">
                  <c:v>-1118</c:v>
                </c:pt>
                <c:pt idx="3">
                  <c:v>18</c:v>
                </c:pt>
                <c:pt idx="4">
                  <c:v>-1074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F-448D-AB35-0CDD2A3EFFE1}"/>
            </c:ext>
          </c:extLst>
        </c:ser>
        <c:ser>
          <c:idx val="1"/>
          <c:order val="1"/>
          <c:tx>
            <c:strRef>
              <c:f>'MAY 21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21 MOS estimates'!$D$20:$H$20</c:f>
              <c:numCache>
                <c:formatCode>#,##0</c:formatCode>
                <c:ptCount val="5"/>
                <c:pt idx="0">
                  <c:v>-12762</c:v>
                </c:pt>
                <c:pt idx="1">
                  <c:v>-659.92960500000004</c:v>
                </c:pt>
                <c:pt idx="2">
                  <c:v>-2956</c:v>
                </c:pt>
                <c:pt idx="3">
                  <c:v>-785.5</c:v>
                </c:pt>
                <c:pt idx="4">
                  <c:v>-2699.5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F-448D-AB35-0CDD2A3EFFE1}"/>
            </c:ext>
          </c:extLst>
        </c:ser>
        <c:ser>
          <c:idx val="2"/>
          <c:order val="2"/>
          <c:tx>
            <c:strRef>
              <c:f>'MAY 21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21 MOS estimates'!$D$21:$H$21</c:f>
              <c:numCache>
                <c:formatCode>#,##0</c:formatCode>
                <c:ptCount val="5"/>
                <c:pt idx="0">
                  <c:v>-23970</c:v>
                </c:pt>
                <c:pt idx="1">
                  <c:v>-9675.7088999999996</c:v>
                </c:pt>
                <c:pt idx="2">
                  <c:v>-8957</c:v>
                </c:pt>
                <c:pt idx="3">
                  <c:v>-11657</c:v>
                </c:pt>
                <c:pt idx="4">
                  <c:v>-24223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F-448D-AB35-0CDD2A3EFFE1}"/>
            </c:ext>
          </c:extLst>
        </c:ser>
        <c:ser>
          <c:idx val="3"/>
          <c:order val="3"/>
          <c:tx>
            <c:strRef>
              <c:f>'MAY 21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'MAY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21 MOS estimates'!$D$22:$H$22</c:f>
              <c:numCache>
                <c:formatCode>#,##0</c:formatCode>
                <c:ptCount val="5"/>
                <c:pt idx="0">
                  <c:v>-3271.8709677419356</c:v>
                </c:pt>
                <c:pt idx="1">
                  <c:v>4297.5015225806465</c:v>
                </c:pt>
                <c:pt idx="2">
                  <c:v>880.29032258064512</c:v>
                </c:pt>
                <c:pt idx="3">
                  <c:v>-390.45161290322579</c:v>
                </c:pt>
                <c:pt idx="4">
                  <c:v>-284.58064516129031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F-448D-AB35-0CDD2A3EFFE1}"/>
            </c:ext>
          </c:extLst>
        </c:ser>
        <c:ser>
          <c:idx val="4"/>
          <c:order val="4"/>
          <c:tx>
            <c:strRef>
              <c:f>'MAY 21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'MAY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21 MOS estimates'!$D$26:$H$26</c:f>
              <c:numCache>
                <c:formatCode>#,##0</c:formatCode>
                <c:ptCount val="5"/>
                <c:pt idx="0">
                  <c:v>-3301</c:v>
                </c:pt>
                <c:pt idx="1">
                  <c:v>4564.9997199999998</c:v>
                </c:pt>
                <c:pt idx="2">
                  <c:v>487</c:v>
                </c:pt>
                <c:pt idx="3">
                  <c:v>42</c:v>
                </c:pt>
                <c:pt idx="4">
                  <c:v>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F-448D-AB35-0CDD2A3EFFE1}"/>
            </c:ext>
          </c:extLst>
        </c:ser>
        <c:ser>
          <c:idx val="5"/>
          <c:order val="5"/>
          <c:tx>
            <c:strRef>
              <c:f>'MAY 21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21 MOS estimates'!$D$15:$H$15</c:f>
              <c:numCache>
                <c:formatCode>#,##0</c:formatCode>
                <c:ptCount val="5"/>
                <c:pt idx="0">
                  <c:v>12137</c:v>
                </c:pt>
                <c:pt idx="1">
                  <c:v>16395.000199999999</c:v>
                </c:pt>
                <c:pt idx="2">
                  <c:v>11082</c:v>
                </c:pt>
                <c:pt idx="3">
                  <c:v>239</c:v>
                </c:pt>
                <c:pt idx="4">
                  <c:v>5979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CF-448D-AB35-0CDD2A3EFFE1}"/>
            </c:ext>
          </c:extLst>
        </c:ser>
        <c:ser>
          <c:idx val="10"/>
          <c:order val="6"/>
          <c:tx>
            <c:strRef>
              <c:f>'MAY 21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21 MOS estimates'!$D$16:$H$16</c:f>
              <c:numCache>
                <c:formatCode>#,##0</c:formatCode>
                <c:ptCount val="5"/>
                <c:pt idx="0">
                  <c:v>8030</c:v>
                </c:pt>
                <c:pt idx="1">
                  <c:v>8623.8647899999996</c:v>
                </c:pt>
                <c:pt idx="2">
                  <c:v>5820</c:v>
                </c:pt>
                <c:pt idx="3">
                  <c:v>120</c:v>
                </c:pt>
                <c:pt idx="4">
                  <c:v>3425.5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CF-448D-AB35-0CDD2A3EFFE1}"/>
            </c:ext>
          </c:extLst>
        </c:ser>
        <c:ser>
          <c:idx val="11"/>
          <c:order val="7"/>
          <c:tx>
            <c:strRef>
              <c:f>'MAY 21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'MAY 21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21 MOS estimates'!$D$17:$H$17</c:f>
              <c:numCache>
                <c:formatCode>#,##0</c:formatCode>
                <c:ptCount val="5"/>
                <c:pt idx="0">
                  <c:v>1639.5</c:v>
                </c:pt>
                <c:pt idx="1">
                  <c:v>6224.419065</c:v>
                </c:pt>
                <c:pt idx="2">
                  <c:v>2636.5</c:v>
                </c:pt>
                <c:pt idx="3">
                  <c:v>74.5</c:v>
                </c:pt>
                <c:pt idx="4">
                  <c:v>1664.5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CF-448D-AB35-0CDD2A3EF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7102208"/>
        <c:axId val="887102600"/>
      </c:lineChart>
      <c:catAx>
        <c:axId val="8871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7102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102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'MAY 21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'MAY 21 MOS estimates'!$K$5:$K$35</c:f>
              <c:numCache>
                <c:formatCode>#,##0</c:formatCode>
                <c:ptCount val="31"/>
                <c:pt idx="0">
                  <c:v>12137</c:v>
                </c:pt>
                <c:pt idx="1">
                  <c:v>10070</c:v>
                </c:pt>
                <c:pt idx="2">
                  <c:v>5990</c:v>
                </c:pt>
                <c:pt idx="3">
                  <c:v>5576</c:v>
                </c:pt>
                <c:pt idx="4">
                  <c:v>4456</c:v>
                </c:pt>
                <c:pt idx="5">
                  <c:v>3974</c:v>
                </c:pt>
                <c:pt idx="6">
                  <c:v>3071</c:v>
                </c:pt>
                <c:pt idx="7">
                  <c:v>2149</c:v>
                </c:pt>
                <c:pt idx="8">
                  <c:v>1130</c:v>
                </c:pt>
                <c:pt idx="9">
                  <c:v>319</c:v>
                </c:pt>
                <c:pt idx="10">
                  <c:v>-271</c:v>
                </c:pt>
                <c:pt idx="11">
                  <c:v>-794</c:v>
                </c:pt>
                <c:pt idx="12">
                  <c:v>-1481</c:v>
                </c:pt>
                <c:pt idx="13">
                  <c:v>-1875</c:v>
                </c:pt>
                <c:pt idx="14">
                  <c:v>-2317</c:v>
                </c:pt>
                <c:pt idx="15">
                  <c:v>-3301</c:v>
                </c:pt>
                <c:pt idx="16">
                  <c:v>-3938</c:v>
                </c:pt>
                <c:pt idx="17">
                  <c:v>-4488</c:v>
                </c:pt>
                <c:pt idx="18">
                  <c:v>-5411</c:v>
                </c:pt>
                <c:pt idx="19">
                  <c:v>-5905</c:v>
                </c:pt>
                <c:pt idx="20">
                  <c:v>-6614</c:v>
                </c:pt>
                <c:pt idx="21">
                  <c:v>-6938</c:v>
                </c:pt>
                <c:pt idx="22">
                  <c:v>-7862</c:v>
                </c:pt>
                <c:pt idx="23">
                  <c:v>-8272</c:v>
                </c:pt>
                <c:pt idx="24">
                  <c:v>-9108</c:v>
                </c:pt>
                <c:pt idx="25">
                  <c:v>-9993</c:v>
                </c:pt>
                <c:pt idx="26">
                  <c:v>-10591</c:v>
                </c:pt>
                <c:pt idx="27">
                  <c:v>-11647</c:v>
                </c:pt>
                <c:pt idx="28">
                  <c:v>-11992</c:v>
                </c:pt>
                <c:pt idx="29">
                  <c:v>-13532</c:v>
                </c:pt>
                <c:pt idx="30">
                  <c:v>-23970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40-4B75-9256-2411003555D5}"/>
            </c:ext>
          </c:extLst>
        </c:ser>
        <c:ser>
          <c:idx val="1"/>
          <c:order val="1"/>
          <c:tx>
            <c:strRef>
              <c:f>'MAY 21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'MAY 21 MOS estimates'!$L$5:$L$35</c:f>
              <c:numCache>
                <c:formatCode>#,##0</c:formatCode>
                <c:ptCount val="31"/>
                <c:pt idx="0">
                  <c:v>16395.000199999999</c:v>
                </c:pt>
                <c:pt idx="1">
                  <c:v>9046.3806800000002</c:v>
                </c:pt>
                <c:pt idx="2">
                  <c:v>8201.3489000000009</c:v>
                </c:pt>
                <c:pt idx="3">
                  <c:v>7729.4906300000002</c:v>
                </c:pt>
                <c:pt idx="4">
                  <c:v>6966.0003200000001</c:v>
                </c:pt>
                <c:pt idx="5">
                  <c:v>6837.9993400000003</c:v>
                </c:pt>
                <c:pt idx="6">
                  <c:v>6464.2504499999995</c:v>
                </c:pt>
                <c:pt idx="7">
                  <c:v>6373.0002400000003</c:v>
                </c:pt>
                <c:pt idx="8">
                  <c:v>6075.8378899999998</c:v>
                </c:pt>
                <c:pt idx="9">
                  <c:v>5764.0002599999998</c:v>
                </c:pt>
                <c:pt idx="10">
                  <c:v>5654.00036</c:v>
                </c:pt>
                <c:pt idx="11">
                  <c:v>5473.9081800000004</c:v>
                </c:pt>
                <c:pt idx="12">
                  <c:v>5043.1660199999997</c:v>
                </c:pt>
                <c:pt idx="13">
                  <c:v>4869.0003900000002</c:v>
                </c:pt>
                <c:pt idx="14">
                  <c:v>4664.9994399999996</c:v>
                </c:pt>
                <c:pt idx="15">
                  <c:v>4564.9997199999998</c:v>
                </c:pt>
                <c:pt idx="16">
                  <c:v>4389.1197000000002</c:v>
                </c:pt>
                <c:pt idx="17">
                  <c:v>4013.9997800000001</c:v>
                </c:pt>
                <c:pt idx="18">
                  <c:v>3772.4795100000001</c:v>
                </c:pt>
                <c:pt idx="19">
                  <c:v>3491.0814099999998</c:v>
                </c:pt>
                <c:pt idx="20">
                  <c:v>3250.6795200000001</c:v>
                </c:pt>
                <c:pt idx="21">
                  <c:v>3158.8189200000002</c:v>
                </c:pt>
                <c:pt idx="22">
                  <c:v>2892.36438</c:v>
                </c:pt>
                <c:pt idx="23">
                  <c:v>2668.26098</c:v>
                </c:pt>
                <c:pt idx="24">
                  <c:v>2431.4905899999999</c:v>
                </c:pt>
                <c:pt idx="25">
                  <c:v>1884.43788</c:v>
                </c:pt>
                <c:pt idx="26">
                  <c:v>1369.99954</c:v>
                </c:pt>
                <c:pt idx="27">
                  <c:v>772.00008000000003</c:v>
                </c:pt>
                <c:pt idx="28">
                  <c:v>-17.911729999999999</c:v>
                </c:pt>
                <c:pt idx="29">
                  <c:v>-1301.94748</c:v>
                </c:pt>
                <c:pt idx="30">
                  <c:v>-9675.7088999999996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40-4B75-9256-2411003555D5}"/>
            </c:ext>
          </c:extLst>
        </c:ser>
        <c:ser>
          <c:idx val="2"/>
          <c:order val="2"/>
          <c:tx>
            <c:strRef>
              <c:f>'MAY 21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'MAY 21 MOS estimates'!$M$5:$M$35</c:f>
              <c:numCache>
                <c:formatCode>#,##0</c:formatCode>
                <c:ptCount val="31"/>
                <c:pt idx="0">
                  <c:v>11082</c:v>
                </c:pt>
                <c:pt idx="1">
                  <c:v>6679</c:v>
                </c:pt>
                <c:pt idx="2">
                  <c:v>4961</c:v>
                </c:pt>
                <c:pt idx="3">
                  <c:v>4209</c:v>
                </c:pt>
                <c:pt idx="4">
                  <c:v>4068</c:v>
                </c:pt>
                <c:pt idx="5">
                  <c:v>3972</c:v>
                </c:pt>
                <c:pt idx="6">
                  <c:v>3254</c:v>
                </c:pt>
                <c:pt idx="7">
                  <c:v>2875</c:v>
                </c:pt>
                <c:pt idx="8">
                  <c:v>2398</c:v>
                </c:pt>
                <c:pt idx="9">
                  <c:v>2070</c:v>
                </c:pt>
                <c:pt idx="10">
                  <c:v>1939</c:v>
                </c:pt>
                <c:pt idx="11">
                  <c:v>1728</c:v>
                </c:pt>
                <c:pt idx="12">
                  <c:v>1505</c:v>
                </c:pt>
                <c:pt idx="13">
                  <c:v>1161</c:v>
                </c:pt>
                <c:pt idx="14">
                  <c:v>791</c:v>
                </c:pt>
                <c:pt idx="15">
                  <c:v>487</c:v>
                </c:pt>
                <c:pt idx="16">
                  <c:v>364</c:v>
                </c:pt>
                <c:pt idx="17">
                  <c:v>204</c:v>
                </c:pt>
                <c:pt idx="18">
                  <c:v>33</c:v>
                </c:pt>
                <c:pt idx="19">
                  <c:v>-126</c:v>
                </c:pt>
                <c:pt idx="20">
                  <c:v>-298</c:v>
                </c:pt>
                <c:pt idx="21">
                  <c:v>-738</c:v>
                </c:pt>
                <c:pt idx="22">
                  <c:v>-1002</c:v>
                </c:pt>
                <c:pt idx="23">
                  <c:v>-1234</c:v>
                </c:pt>
                <c:pt idx="24">
                  <c:v>-1542</c:v>
                </c:pt>
                <c:pt idx="25">
                  <c:v>-2073</c:v>
                </c:pt>
                <c:pt idx="26">
                  <c:v>-2211</c:v>
                </c:pt>
                <c:pt idx="27">
                  <c:v>-2398</c:v>
                </c:pt>
                <c:pt idx="28">
                  <c:v>-2712</c:v>
                </c:pt>
                <c:pt idx="29">
                  <c:v>-3200</c:v>
                </c:pt>
                <c:pt idx="30">
                  <c:v>-8957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40-4B75-9256-2411003555D5}"/>
            </c:ext>
          </c:extLst>
        </c:ser>
        <c:ser>
          <c:idx val="3"/>
          <c:order val="3"/>
          <c:tx>
            <c:strRef>
              <c:f>'MAY 21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'MAY 21 MOS estimates'!$N$5:$N$35</c:f>
              <c:numCache>
                <c:formatCode>#,##0</c:formatCode>
                <c:ptCount val="31"/>
                <c:pt idx="0">
                  <c:v>239</c:v>
                </c:pt>
                <c:pt idx="1">
                  <c:v>134</c:v>
                </c:pt>
                <c:pt idx="2">
                  <c:v>106</c:v>
                </c:pt>
                <c:pt idx="3">
                  <c:v>102</c:v>
                </c:pt>
                <c:pt idx="4">
                  <c:v>97</c:v>
                </c:pt>
                <c:pt idx="5">
                  <c:v>86</c:v>
                </c:pt>
                <c:pt idx="6">
                  <c:v>82</c:v>
                </c:pt>
                <c:pt idx="7">
                  <c:v>76</c:v>
                </c:pt>
                <c:pt idx="8">
                  <c:v>73</c:v>
                </c:pt>
                <c:pt idx="9">
                  <c:v>67</c:v>
                </c:pt>
                <c:pt idx="10">
                  <c:v>65</c:v>
                </c:pt>
                <c:pt idx="11">
                  <c:v>54</c:v>
                </c:pt>
                <c:pt idx="12">
                  <c:v>51</c:v>
                </c:pt>
                <c:pt idx="13">
                  <c:v>47</c:v>
                </c:pt>
                <c:pt idx="14">
                  <c:v>45</c:v>
                </c:pt>
                <c:pt idx="15">
                  <c:v>42</c:v>
                </c:pt>
                <c:pt idx="16">
                  <c:v>41</c:v>
                </c:pt>
                <c:pt idx="17">
                  <c:v>40</c:v>
                </c:pt>
                <c:pt idx="18">
                  <c:v>38</c:v>
                </c:pt>
                <c:pt idx="19">
                  <c:v>34</c:v>
                </c:pt>
                <c:pt idx="20">
                  <c:v>29</c:v>
                </c:pt>
                <c:pt idx="21">
                  <c:v>25</c:v>
                </c:pt>
                <c:pt idx="22">
                  <c:v>21</c:v>
                </c:pt>
                <c:pt idx="23">
                  <c:v>15</c:v>
                </c:pt>
                <c:pt idx="24">
                  <c:v>9</c:v>
                </c:pt>
                <c:pt idx="25">
                  <c:v>-26</c:v>
                </c:pt>
                <c:pt idx="26">
                  <c:v>-178</c:v>
                </c:pt>
                <c:pt idx="27">
                  <c:v>-290</c:v>
                </c:pt>
                <c:pt idx="28">
                  <c:v>-401</c:v>
                </c:pt>
                <c:pt idx="29">
                  <c:v>-1170</c:v>
                </c:pt>
                <c:pt idx="30">
                  <c:v>-11657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A40-4B75-9256-2411003555D5}"/>
            </c:ext>
          </c:extLst>
        </c:ser>
        <c:ser>
          <c:idx val="4"/>
          <c:order val="4"/>
          <c:tx>
            <c:strRef>
              <c:f>'MAY 21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'MAY 21 MOS estimates'!$O$5:$O$35</c:f>
              <c:numCache>
                <c:formatCode>#,##0</c:formatCode>
                <c:ptCount val="31"/>
                <c:pt idx="0">
                  <c:v>5979</c:v>
                </c:pt>
                <c:pt idx="1">
                  <c:v>3625</c:v>
                </c:pt>
                <c:pt idx="2">
                  <c:v>3226</c:v>
                </c:pt>
                <c:pt idx="3">
                  <c:v>2903</c:v>
                </c:pt>
                <c:pt idx="4">
                  <c:v>2567</c:v>
                </c:pt>
                <c:pt idx="5">
                  <c:v>1984</c:v>
                </c:pt>
                <c:pt idx="6">
                  <c:v>1868</c:v>
                </c:pt>
                <c:pt idx="7">
                  <c:v>1771</c:v>
                </c:pt>
                <c:pt idx="8">
                  <c:v>1558</c:v>
                </c:pt>
                <c:pt idx="9">
                  <c:v>1448</c:v>
                </c:pt>
                <c:pt idx="10">
                  <c:v>1280</c:v>
                </c:pt>
                <c:pt idx="11">
                  <c:v>1107</c:v>
                </c:pt>
                <c:pt idx="12">
                  <c:v>911</c:v>
                </c:pt>
                <c:pt idx="13">
                  <c:v>783</c:v>
                </c:pt>
                <c:pt idx="14">
                  <c:v>730</c:v>
                </c:pt>
                <c:pt idx="15">
                  <c:v>568</c:v>
                </c:pt>
                <c:pt idx="16">
                  <c:v>81</c:v>
                </c:pt>
                <c:pt idx="17">
                  <c:v>-194</c:v>
                </c:pt>
                <c:pt idx="18">
                  <c:v>-304</c:v>
                </c:pt>
                <c:pt idx="19">
                  <c:v>-473</c:v>
                </c:pt>
                <c:pt idx="20">
                  <c:v>-655</c:v>
                </c:pt>
                <c:pt idx="21">
                  <c:v>-846</c:v>
                </c:pt>
                <c:pt idx="22">
                  <c:v>-993</c:v>
                </c:pt>
                <c:pt idx="23">
                  <c:v>-1155</c:v>
                </c:pt>
                <c:pt idx="24">
                  <c:v>-1303</c:v>
                </c:pt>
                <c:pt idx="25">
                  <c:v>-1699</c:v>
                </c:pt>
                <c:pt idx="26">
                  <c:v>-1798</c:v>
                </c:pt>
                <c:pt idx="27">
                  <c:v>-2169</c:v>
                </c:pt>
                <c:pt idx="28">
                  <c:v>-2582</c:v>
                </c:pt>
                <c:pt idx="29">
                  <c:v>-2817</c:v>
                </c:pt>
                <c:pt idx="30">
                  <c:v>-24223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40-4B75-9256-241100355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680440"/>
        <c:axId val="893680832"/>
      </c:lineChart>
      <c:catAx>
        <c:axId val="89368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8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93680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680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0.65387</cdr:y>
    </cdr:from>
    <cdr:to>
      <cdr:x>0.72053</cdr:x>
      <cdr:y>0.71168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1364" y="2357506"/>
          <a:ext cx="1309795" cy="20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ollross/Documents/Trusted%20Location/MOS%20Estimates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P-4002-F03%20MOS%20Estimates%20Forecast%20Mod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o/gso/STTM%20Operations/Market%20Operator%20Service%20(MOS)/MOS%20Estimates/MOS%20Estimate%20Forecast%20Model/2014/December%202014%20-%20February%202015/MOS_Estimates_December%202014%20-%20February%202015-%20Supporting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M5">
            <v>12</v>
          </cell>
        </row>
        <row r="6">
          <cell r="M6">
            <v>1</v>
          </cell>
        </row>
        <row r="7">
          <cell r="M7">
            <v>2</v>
          </cell>
        </row>
      </sheetData>
      <sheetData sheetId="1">
        <row r="2">
          <cell r="Z2" t="str">
            <v>Sydney MSP</v>
          </cell>
        </row>
      </sheetData>
      <sheetData sheetId="2">
        <row r="4">
          <cell r="K4" t="str">
            <v>Sydney MSP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N5">
            <v>2021</v>
          </cell>
          <cell r="Q5">
            <v>31</v>
          </cell>
        </row>
      </sheetData>
      <sheetData sheetId="1">
        <row r="3">
          <cell r="O3">
            <v>1</v>
          </cell>
        </row>
        <row r="4">
          <cell r="O4">
            <v>2</v>
          </cell>
        </row>
        <row r="5">
          <cell r="O5">
            <v>3</v>
          </cell>
        </row>
        <row r="6">
          <cell r="O6">
            <v>4</v>
          </cell>
        </row>
        <row r="7">
          <cell r="O7">
            <v>5</v>
          </cell>
        </row>
        <row r="8">
          <cell r="O8">
            <v>6</v>
          </cell>
        </row>
        <row r="9">
          <cell r="O9">
            <v>7</v>
          </cell>
        </row>
        <row r="10">
          <cell r="O10">
            <v>8</v>
          </cell>
        </row>
        <row r="11">
          <cell r="O11">
            <v>9</v>
          </cell>
        </row>
        <row r="12">
          <cell r="O12">
            <v>10</v>
          </cell>
        </row>
        <row r="13">
          <cell r="O13">
            <v>11</v>
          </cell>
        </row>
        <row r="14">
          <cell r="O14">
            <v>12</v>
          </cell>
        </row>
        <row r="15">
          <cell r="O15">
            <v>13</v>
          </cell>
        </row>
        <row r="16">
          <cell r="O16">
            <v>14</v>
          </cell>
        </row>
        <row r="17">
          <cell r="O17">
            <v>15</v>
          </cell>
        </row>
        <row r="18">
          <cell r="O18">
            <v>16</v>
          </cell>
        </row>
        <row r="19">
          <cell r="O19">
            <v>17</v>
          </cell>
        </row>
        <row r="20">
          <cell r="O20">
            <v>18</v>
          </cell>
        </row>
        <row r="21">
          <cell r="O21">
            <v>19</v>
          </cell>
        </row>
        <row r="22">
          <cell r="O22">
            <v>20</v>
          </cell>
        </row>
        <row r="23">
          <cell r="O23">
            <v>21</v>
          </cell>
        </row>
        <row r="24">
          <cell r="O24">
            <v>22</v>
          </cell>
        </row>
        <row r="25">
          <cell r="O25">
            <v>23</v>
          </cell>
        </row>
        <row r="26">
          <cell r="O26">
            <v>24</v>
          </cell>
        </row>
        <row r="27">
          <cell r="O27">
            <v>25</v>
          </cell>
        </row>
        <row r="28">
          <cell r="O28">
            <v>26</v>
          </cell>
        </row>
        <row r="29">
          <cell r="O29">
            <v>27</v>
          </cell>
        </row>
        <row r="30">
          <cell r="O30">
            <v>28</v>
          </cell>
        </row>
        <row r="31">
          <cell r="O31">
            <v>29</v>
          </cell>
        </row>
        <row r="32">
          <cell r="O32">
            <v>30</v>
          </cell>
        </row>
        <row r="33">
          <cell r="O33">
            <v>31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E1" t="str">
            <v>March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file"/>
      <sheetName val="Dec Published MOS estimates"/>
      <sheetName val="Workfile (2)"/>
      <sheetName val="January Published MOS estimates"/>
      <sheetName val="Workfile (3)"/>
      <sheetName val="Feb Published MOS estim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Sydney MSP</v>
          </cell>
          <cell r="D3" t="str">
            <v>Sydney EGP</v>
          </cell>
          <cell r="E3" t="str">
            <v>Adelaide MAP</v>
          </cell>
          <cell r="F3" t="str">
            <v>Adelaide SEAGas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1048576"/>
  <sheetViews>
    <sheetView tabSelected="1" topLeftCell="A22" zoomScale="85" zoomScaleNormal="85" workbookViewId="0">
      <selection activeCell="K45" sqref="K45"/>
    </sheetView>
  </sheetViews>
  <sheetFormatPr defaultColWidth="9.1796875" defaultRowHeight="11.5" x14ac:dyDescent="0.25"/>
  <cols>
    <col min="1" max="1" width="2.453125" style="1" customWidth="1"/>
    <col min="2" max="2" width="2.54296875" style="1" customWidth="1"/>
    <col min="3" max="3" width="14.54296875" style="1" customWidth="1"/>
    <col min="4" max="4" width="10" style="1" bestFit="1" customWidth="1"/>
    <col min="5" max="5" width="10.81640625" style="1" bestFit="1" customWidth="1"/>
    <col min="6" max="6" width="10" style="1" bestFit="1" customWidth="1"/>
    <col min="7" max="8" width="10" style="1" customWidth="1"/>
    <col min="9" max="9" width="4.1796875" style="1" customWidth="1"/>
    <col min="10" max="15" width="8.54296875" style="1" customWidth="1"/>
    <col min="16" max="16" width="2.54296875" style="1" customWidth="1"/>
    <col min="17" max="17" width="18.453125" style="1" customWidth="1"/>
    <col min="18" max="22" width="9.1796875" style="1"/>
    <col min="23" max="23" width="3.54296875" style="1" customWidth="1"/>
    <col min="24" max="24" width="15.81640625" style="14" bestFit="1" customWidth="1"/>
    <col min="25" max="26" width="6.54296875" style="14" bestFit="1" customWidth="1"/>
    <col min="27" max="27" width="7.81640625" style="14" bestFit="1" customWidth="1"/>
    <col min="28" max="28" width="8" style="14" bestFit="1" customWidth="1"/>
    <col min="29" max="16384" width="9.1796875" style="1"/>
  </cols>
  <sheetData>
    <row r="2" spans="2:31" x14ac:dyDescent="0.25">
      <c r="C2" s="99" t="s">
        <v>22</v>
      </c>
      <c r="D2" s="99"/>
      <c r="E2" s="99"/>
      <c r="F2" s="99"/>
      <c r="G2" s="99"/>
      <c r="H2" s="99"/>
    </row>
    <row r="3" spans="2:31" ht="29.25" customHeight="1" x14ac:dyDescent="0.3">
      <c r="C3" s="100" t="str">
        <f>"Table 1 - Maximum MOS quantity 
(GJ/d, 1 "&amp;[2]DataSheet!E1&amp;" to "&amp;[2]Inputs!Q5&amp;" "&amp;[2]DataSheet!E1&amp;" "&amp;[2]Inputs!N5&amp;")"</f>
        <v>Table 1 - Maximum MOS quantity 
(GJ/d, 1 March to 31 March 2021)</v>
      </c>
      <c r="D3" s="100"/>
      <c r="E3" s="100"/>
      <c r="F3" s="100"/>
      <c r="G3" s="100"/>
      <c r="H3" s="100"/>
      <c r="I3" s="83"/>
      <c r="J3" s="100" t="str">
        <f>"Table 3 - Daily MOS quantities (GJ/d, 1 "&amp;[2]DataSheet!E1&amp;" to "&amp;[2]Inputs!Q5&amp;" "&amp;[2]DataSheet!E1&amp;" "&amp;[2]Inputs!N5&amp;")"</f>
        <v>Table 3 - Daily MOS quantities (GJ/d, 1 March to 31 March 2021)</v>
      </c>
      <c r="K3" s="100"/>
      <c r="L3" s="100"/>
      <c r="M3" s="100"/>
      <c r="N3" s="100"/>
      <c r="O3" s="100"/>
      <c r="P3" s="27"/>
      <c r="Q3" s="99" t="s">
        <v>20</v>
      </c>
      <c r="R3" s="99"/>
      <c r="S3" s="99"/>
      <c r="T3" s="99"/>
      <c r="U3" s="99"/>
      <c r="V3" s="99"/>
      <c r="W3" s="17"/>
    </row>
    <row r="4" spans="2:31" s="3" customFormat="1" ht="41.25" customHeight="1" x14ac:dyDescent="0.25">
      <c r="B4" s="1"/>
      <c r="D4" s="84" t="s">
        <v>7</v>
      </c>
      <c r="E4" s="84" t="s">
        <v>5</v>
      </c>
      <c r="F4" s="84" t="s">
        <v>6</v>
      </c>
      <c r="G4" s="84" t="s">
        <v>15</v>
      </c>
      <c r="H4" s="84" t="s">
        <v>14</v>
      </c>
      <c r="I4" s="1"/>
      <c r="J4" s="30" t="s">
        <v>11</v>
      </c>
      <c r="K4" s="28" t="str">
        <f>'[3]Workfile (3)'!C3</f>
        <v>Sydney MSP</v>
      </c>
      <c r="L4" s="29" t="str">
        <f>'[3]Workfile (3)'!D3</f>
        <v>Sydney EGP</v>
      </c>
      <c r="M4" s="29" t="str">
        <f>'[3]Workfile (3)'!E3</f>
        <v>Adelaide MAP</v>
      </c>
      <c r="N4" s="29" t="str">
        <f>'[3]Workfile (3)'!F3</f>
        <v>Adelaide SEAGas</v>
      </c>
      <c r="O4" s="29" t="s">
        <v>14</v>
      </c>
      <c r="P4" s="1"/>
      <c r="V4" s="1"/>
      <c r="W4" s="1"/>
    </row>
    <row r="5" spans="2:31" ht="12.5" x14ac:dyDescent="0.25">
      <c r="C5" s="40" t="s">
        <v>12</v>
      </c>
      <c r="D5" s="39">
        <v>16023</v>
      </c>
      <c r="E5" s="39">
        <v>17569.99987</v>
      </c>
      <c r="F5" s="39">
        <v>11641</v>
      </c>
      <c r="G5" s="39">
        <v>1170</v>
      </c>
      <c r="H5" s="39">
        <v>5702</v>
      </c>
      <c r="I5" s="1">
        <f>IF(ISBLANK([2]Period_1!O3)=TRUE, "",[2]Period_1!O3)</f>
        <v>1</v>
      </c>
      <c r="J5" s="42">
        <v>1</v>
      </c>
      <c r="K5" s="34">
        <v>16023</v>
      </c>
      <c r="L5" s="85">
        <v>17569.99987</v>
      </c>
      <c r="M5" s="85">
        <v>11641</v>
      </c>
      <c r="N5" s="85">
        <v>1170</v>
      </c>
      <c r="O5" s="33">
        <v>5702</v>
      </c>
      <c r="AC5"/>
      <c r="AD5" s="2"/>
      <c r="AE5" s="6"/>
    </row>
    <row r="6" spans="2:31" ht="12.5" x14ac:dyDescent="0.25">
      <c r="B6" s="41"/>
      <c r="C6" s="40" t="s">
        <v>13</v>
      </c>
      <c r="D6" s="39">
        <v>20350</v>
      </c>
      <c r="E6" s="39">
        <v>16359.64639</v>
      </c>
      <c r="F6" s="39">
        <v>7184</v>
      </c>
      <c r="G6" s="39">
        <v>8852</v>
      </c>
      <c r="H6" s="39">
        <v>14952</v>
      </c>
      <c r="I6" s="1">
        <f>IF(ISBLANK([2]Period_1!O4)=TRUE, "",[2]Period_1!O4)</f>
        <v>2</v>
      </c>
      <c r="J6" s="43">
        <v>1</v>
      </c>
      <c r="K6" s="34">
        <v>9957</v>
      </c>
      <c r="L6" s="85">
        <v>9651.1257600000008</v>
      </c>
      <c r="M6" s="85">
        <v>4620</v>
      </c>
      <c r="N6" s="85">
        <v>121</v>
      </c>
      <c r="O6" s="35">
        <v>3355</v>
      </c>
      <c r="AC6"/>
      <c r="AD6" s="2"/>
    </row>
    <row r="7" spans="2:31" ht="12.5" x14ac:dyDescent="0.25">
      <c r="I7" s="1">
        <f>IF(ISBLANK([2]Period_1!O5)=TRUE, "",[2]Period_1!O5)</f>
        <v>3</v>
      </c>
      <c r="J7" s="43">
        <v>1</v>
      </c>
      <c r="K7" s="34">
        <v>9317</v>
      </c>
      <c r="L7" s="85">
        <v>7032.2772999999997</v>
      </c>
      <c r="M7" s="85">
        <v>3637</v>
      </c>
      <c r="N7" s="85">
        <v>93</v>
      </c>
      <c r="O7" s="35">
        <v>2600</v>
      </c>
      <c r="W7" s="5"/>
      <c r="AC7"/>
      <c r="AD7" s="2"/>
    </row>
    <row r="8" spans="2:31" ht="12.5" x14ac:dyDescent="0.25">
      <c r="I8" s="1">
        <f>IF(ISBLANK([2]Period_1!O6)=TRUE, "",[2]Period_1!O6)</f>
        <v>4</v>
      </c>
      <c r="J8" s="43">
        <v>1</v>
      </c>
      <c r="K8" s="34">
        <v>7340</v>
      </c>
      <c r="L8" s="85">
        <v>5664.6565099999998</v>
      </c>
      <c r="M8" s="85">
        <v>3022</v>
      </c>
      <c r="N8" s="85">
        <v>77</v>
      </c>
      <c r="O8" s="35">
        <v>2297</v>
      </c>
      <c r="W8" s="5"/>
      <c r="AC8"/>
      <c r="AD8" s="2"/>
    </row>
    <row r="9" spans="2:31" ht="12.5" x14ac:dyDescent="0.25">
      <c r="I9" s="1">
        <f>IF(ISBLANK([2]Period_1!O7)=TRUE, "",[2]Period_1!O7)</f>
        <v>5</v>
      </c>
      <c r="J9" s="43">
        <v>1</v>
      </c>
      <c r="K9" s="34">
        <v>6506</v>
      </c>
      <c r="L9" s="85">
        <v>5175.0006299999995</v>
      </c>
      <c r="M9" s="85">
        <v>2450</v>
      </c>
      <c r="N9" s="85">
        <v>72</v>
      </c>
      <c r="O9" s="35">
        <v>2219</v>
      </c>
      <c r="W9" s="5"/>
      <c r="AC9"/>
      <c r="AD9" s="2"/>
    </row>
    <row r="10" spans="2:31" ht="12.5" x14ac:dyDescent="0.25">
      <c r="I10" s="1">
        <f>IF(ISBLANK([2]Period_1!O8)=TRUE, "",[2]Period_1!O8)</f>
        <v>6</v>
      </c>
      <c r="J10" s="43">
        <v>1</v>
      </c>
      <c r="K10" s="34">
        <v>5278</v>
      </c>
      <c r="L10" s="85">
        <v>4355.68</v>
      </c>
      <c r="M10" s="85">
        <v>2024</v>
      </c>
      <c r="N10" s="85">
        <v>65</v>
      </c>
      <c r="O10" s="35">
        <v>1862</v>
      </c>
      <c r="W10" s="5"/>
      <c r="AC10"/>
      <c r="AD10" s="2"/>
    </row>
    <row r="11" spans="2:31" ht="12.75" customHeight="1" x14ac:dyDescent="0.25">
      <c r="C11" s="100" t="str">
        <f>"Table 2 - Summary statistics of daily MOS quantities 
(1 "&amp;[2]DataSheet!E1&amp;" to "&amp;[2]Inputs!Q5&amp;" "&amp;[2]DataSheet!E1&amp;" "&amp;[2]Inputs!N5&amp;")"</f>
        <v>Table 2 - Summary statistics of daily MOS quantities 
(1 March to 31 March 2021)</v>
      </c>
      <c r="D11" s="100"/>
      <c r="E11" s="100"/>
      <c r="F11" s="100"/>
      <c r="G11" s="100"/>
      <c r="H11" s="100"/>
      <c r="I11" s="1">
        <f>IF(ISBLANK([2]Period_1!O9)=TRUE, "",[2]Period_1!O9)</f>
        <v>7</v>
      </c>
      <c r="J11" s="43">
        <v>1</v>
      </c>
      <c r="K11" s="34">
        <v>4316</v>
      </c>
      <c r="L11" s="85">
        <v>3907.2921099999999</v>
      </c>
      <c r="M11" s="85">
        <v>1652</v>
      </c>
      <c r="N11" s="85">
        <v>56</v>
      </c>
      <c r="O11" s="35">
        <v>1668</v>
      </c>
      <c r="W11" s="5"/>
      <c r="AC11"/>
      <c r="AD11" s="2"/>
    </row>
    <row r="12" spans="2:31" ht="12.5" x14ac:dyDescent="0.25">
      <c r="C12" s="100"/>
      <c r="D12" s="100"/>
      <c r="E12" s="100"/>
      <c r="F12" s="100"/>
      <c r="G12" s="100"/>
      <c r="H12" s="100"/>
      <c r="I12" s="1">
        <f>IF(ISBLANK([2]Period_1!O10)=TRUE, "",[2]Period_1!O10)</f>
        <v>8</v>
      </c>
      <c r="J12" s="43">
        <v>1</v>
      </c>
      <c r="K12" s="34">
        <v>3443</v>
      </c>
      <c r="L12" s="85">
        <v>3758.6455000000001</v>
      </c>
      <c r="M12" s="85">
        <v>1467</v>
      </c>
      <c r="N12" s="85">
        <v>54</v>
      </c>
      <c r="O12" s="35">
        <v>1537</v>
      </c>
      <c r="W12" s="5"/>
      <c r="AC12"/>
      <c r="AD12" s="2"/>
    </row>
    <row r="13" spans="2:31" ht="12.5" x14ac:dyDescent="0.25">
      <c r="C13" s="3"/>
      <c r="D13" s="101" t="s">
        <v>10</v>
      </c>
      <c r="E13" s="102"/>
      <c r="F13" s="102"/>
      <c r="G13" s="102"/>
      <c r="H13" s="102"/>
      <c r="I13" s="1">
        <f>IF(ISBLANK([2]Period_1!O11)=TRUE, "",[2]Period_1!O11)</f>
        <v>9</v>
      </c>
      <c r="J13" s="43">
        <v>1</v>
      </c>
      <c r="K13" s="34">
        <v>2594</v>
      </c>
      <c r="L13" s="85">
        <v>3458.84962</v>
      </c>
      <c r="M13" s="85">
        <v>1417</v>
      </c>
      <c r="N13" s="85">
        <v>48</v>
      </c>
      <c r="O13" s="35">
        <v>1434</v>
      </c>
      <c r="W13" s="5"/>
      <c r="AC13"/>
      <c r="AD13" s="2"/>
    </row>
    <row r="14" spans="2:31" ht="12.75" customHeight="1" x14ac:dyDescent="0.25">
      <c r="C14" s="19"/>
      <c r="D14" s="86" t="s">
        <v>7</v>
      </c>
      <c r="E14" s="58" t="s">
        <v>5</v>
      </c>
      <c r="F14" s="58" t="s">
        <v>6</v>
      </c>
      <c r="G14" s="58" t="s">
        <v>15</v>
      </c>
      <c r="H14" s="59" t="s">
        <v>14</v>
      </c>
      <c r="I14" s="1">
        <f>IF(ISBLANK([2]Period_1!O12)=TRUE, "",[2]Period_1!O12)</f>
        <v>10</v>
      </c>
      <c r="J14" s="43">
        <v>1</v>
      </c>
      <c r="K14" s="34">
        <v>2111</v>
      </c>
      <c r="L14" s="85">
        <v>3127.0723600000001</v>
      </c>
      <c r="M14" s="85">
        <v>1201</v>
      </c>
      <c r="N14" s="85">
        <v>45</v>
      </c>
      <c r="O14" s="35">
        <v>1071</v>
      </c>
      <c r="W14" s="5"/>
      <c r="AC14"/>
      <c r="AD14" s="2"/>
    </row>
    <row r="15" spans="2:31" ht="12.75" customHeight="1" x14ac:dyDescent="0.25">
      <c r="C15" s="87" t="s">
        <v>0</v>
      </c>
      <c r="D15" s="85">
        <v>16023</v>
      </c>
      <c r="E15" s="85">
        <v>17569.99987</v>
      </c>
      <c r="F15" s="85">
        <v>11641</v>
      </c>
      <c r="G15" s="85">
        <v>1170</v>
      </c>
      <c r="H15" s="33">
        <v>5702</v>
      </c>
      <c r="I15" s="1">
        <f>IF(ISBLANK([2]Period_1!O13)=TRUE, "",[2]Period_1!O13)</f>
        <v>11</v>
      </c>
      <c r="J15" s="43">
        <v>1</v>
      </c>
      <c r="K15" s="34">
        <v>1858</v>
      </c>
      <c r="L15" s="85">
        <v>2779.0869200000002</v>
      </c>
      <c r="M15" s="85">
        <v>978</v>
      </c>
      <c r="N15" s="85">
        <v>41</v>
      </c>
      <c r="O15" s="35">
        <v>941</v>
      </c>
      <c r="W15" s="8"/>
      <c r="AC15"/>
      <c r="AD15" s="2"/>
    </row>
    <row r="16" spans="2:31" ht="12.5" x14ac:dyDescent="0.25">
      <c r="C16" s="88">
        <v>0.95</v>
      </c>
      <c r="D16" s="85">
        <v>9637</v>
      </c>
      <c r="E16" s="85">
        <v>8341.7015300000003</v>
      </c>
      <c r="F16" s="85">
        <v>4128.5</v>
      </c>
      <c r="G16" s="85">
        <v>107</v>
      </c>
      <c r="H16" s="35">
        <v>2977.5</v>
      </c>
      <c r="I16" s="1">
        <f>IF(ISBLANK([2]Period_1!O14)=TRUE, "",[2]Period_1!O14)</f>
        <v>12</v>
      </c>
      <c r="J16" s="43">
        <v>1</v>
      </c>
      <c r="K16" s="34">
        <v>1307</v>
      </c>
      <c r="L16" s="85">
        <v>2592.9998000000001</v>
      </c>
      <c r="M16" s="85">
        <v>848</v>
      </c>
      <c r="N16" s="85">
        <v>39</v>
      </c>
      <c r="O16" s="35">
        <v>698</v>
      </c>
      <c r="W16" s="8"/>
      <c r="AC16"/>
      <c r="AD16" s="2"/>
    </row>
    <row r="17" spans="2:30" ht="12.5" x14ac:dyDescent="0.25">
      <c r="C17" s="89">
        <v>0.75</v>
      </c>
      <c r="D17" s="85">
        <v>3018.5</v>
      </c>
      <c r="E17" s="85">
        <v>3608.7475599999998</v>
      </c>
      <c r="F17" s="85">
        <v>1442</v>
      </c>
      <c r="G17" s="85">
        <v>51</v>
      </c>
      <c r="H17" s="35">
        <v>1485.5</v>
      </c>
      <c r="I17" s="1">
        <f>IF(ISBLANK([2]Period_1!O15)=TRUE, "",[2]Period_1!O15)</f>
        <v>13</v>
      </c>
      <c r="J17" s="43">
        <v>1</v>
      </c>
      <c r="K17" s="34">
        <v>1036</v>
      </c>
      <c r="L17" s="85">
        <v>2463.59917</v>
      </c>
      <c r="M17" s="85">
        <v>528</v>
      </c>
      <c r="N17" s="85">
        <v>36</v>
      </c>
      <c r="O17" s="35">
        <v>582</v>
      </c>
      <c r="W17" s="5"/>
      <c r="AC17"/>
      <c r="AD17" s="2"/>
    </row>
    <row r="18" spans="2:30" ht="12.5" x14ac:dyDescent="0.25">
      <c r="C18" s="89">
        <v>0.5</v>
      </c>
      <c r="D18" s="85">
        <v>-116</v>
      </c>
      <c r="E18" s="85">
        <v>2067.1347500000002</v>
      </c>
      <c r="F18" s="85">
        <v>-258</v>
      </c>
      <c r="G18" s="85">
        <v>32</v>
      </c>
      <c r="H18" s="35">
        <v>-119</v>
      </c>
      <c r="I18" s="1">
        <f>IF(ISBLANK([2]Period_1!O16)=TRUE, "",[2]Period_1!O16)</f>
        <v>14</v>
      </c>
      <c r="J18" s="43">
        <v>1</v>
      </c>
      <c r="K18" s="34">
        <v>580</v>
      </c>
      <c r="L18" s="85">
        <v>2414.3721099999998</v>
      </c>
      <c r="M18" s="85">
        <v>208</v>
      </c>
      <c r="N18" s="85">
        <v>34</v>
      </c>
      <c r="O18" s="35">
        <v>306</v>
      </c>
      <c r="W18" s="5"/>
      <c r="AC18"/>
      <c r="AD18" s="2"/>
    </row>
    <row r="19" spans="2:30" ht="12.5" x14ac:dyDescent="0.25">
      <c r="C19" s="89">
        <v>0.25</v>
      </c>
      <c r="D19" s="85">
        <v>-6257.5</v>
      </c>
      <c r="E19" s="85">
        <v>1075.30134</v>
      </c>
      <c r="F19" s="85">
        <v>-1583</v>
      </c>
      <c r="G19" s="85">
        <v>10.5</v>
      </c>
      <c r="H19" s="35">
        <v>-1637.5</v>
      </c>
      <c r="I19" s="1">
        <f>IF(ISBLANK([2]Period_1!O17)=TRUE, "",[2]Period_1!O17)</f>
        <v>15</v>
      </c>
      <c r="J19" s="43">
        <v>1</v>
      </c>
      <c r="K19" s="34">
        <v>110</v>
      </c>
      <c r="L19" s="85">
        <v>2273.00018</v>
      </c>
      <c r="M19" s="85">
        <v>-39</v>
      </c>
      <c r="N19" s="85">
        <v>33</v>
      </c>
      <c r="O19" s="35">
        <v>20</v>
      </c>
      <c r="P19" s="4"/>
      <c r="W19" s="5"/>
      <c r="AC19"/>
      <c r="AD19" s="2"/>
    </row>
    <row r="20" spans="2:30" ht="12.5" x14ac:dyDescent="0.25">
      <c r="C20" s="88">
        <v>0.05</v>
      </c>
      <c r="D20" s="85">
        <v>-12189</v>
      </c>
      <c r="E20" s="85">
        <v>-1231.8858299999999</v>
      </c>
      <c r="F20" s="85">
        <v>-3603.5</v>
      </c>
      <c r="G20" s="85">
        <v>-876</v>
      </c>
      <c r="H20" s="35">
        <v>-3528.5</v>
      </c>
      <c r="I20" s="1">
        <f>IF(ISBLANK([2]Period_1!O18)=TRUE, "",[2]Period_1!O18)</f>
        <v>16</v>
      </c>
      <c r="J20" s="43">
        <v>1</v>
      </c>
      <c r="K20" s="34">
        <v>-116</v>
      </c>
      <c r="L20" s="85">
        <v>2067.1347500000002</v>
      </c>
      <c r="M20" s="85">
        <v>-258</v>
      </c>
      <c r="N20" s="85">
        <v>32</v>
      </c>
      <c r="O20" s="35">
        <v>-119</v>
      </c>
      <c r="P20" s="4"/>
      <c r="W20" s="5"/>
      <c r="AC20"/>
      <c r="AD20" s="2"/>
    </row>
    <row r="21" spans="2:30" ht="12.5" x14ac:dyDescent="0.25">
      <c r="C21" s="90" t="s">
        <v>3</v>
      </c>
      <c r="D21" s="85">
        <v>-20350</v>
      </c>
      <c r="E21" s="85">
        <v>-16359.64639</v>
      </c>
      <c r="F21" s="85">
        <v>-7184</v>
      </c>
      <c r="G21" s="85">
        <v>-8852</v>
      </c>
      <c r="H21" s="35">
        <v>-14952</v>
      </c>
      <c r="I21" s="1">
        <f>IF(ISBLANK([2]Period_1!O19)=TRUE, "",[2]Period_1!O19)</f>
        <v>17</v>
      </c>
      <c r="J21" s="43">
        <v>1</v>
      </c>
      <c r="K21" s="34">
        <v>-1267</v>
      </c>
      <c r="L21" s="85">
        <v>1906.19723</v>
      </c>
      <c r="M21" s="85">
        <v>-418</v>
      </c>
      <c r="N21" s="85">
        <v>30</v>
      </c>
      <c r="O21" s="35">
        <v>-302</v>
      </c>
      <c r="P21" s="4"/>
      <c r="W21" s="5"/>
      <c r="AC21"/>
      <c r="AD21" s="2"/>
    </row>
    <row r="22" spans="2:30" ht="12.5" x14ac:dyDescent="0.25">
      <c r="C22" s="60" t="s">
        <v>1</v>
      </c>
      <c r="D22" s="32">
        <v>-1167.8064516129032</v>
      </c>
      <c r="E22" s="32">
        <v>2364.2139625806462</v>
      </c>
      <c r="F22" s="32">
        <v>93.451612903225808</v>
      </c>
      <c r="G22" s="32">
        <v>-291.58064516129031</v>
      </c>
      <c r="H22" s="33">
        <v>-407.38709677419354</v>
      </c>
      <c r="I22" s="1">
        <f>IF(ISBLANK([2]Period_1!O20)=TRUE, "",[2]Period_1!O20)</f>
        <v>18</v>
      </c>
      <c r="J22" s="43">
        <v>1</v>
      </c>
      <c r="K22" s="34">
        <v>-1705</v>
      </c>
      <c r="L22" s="85">
        <v>1804.36547</v>
      </c>
      <c r="M22" s="85">
        <v>-557</v>
      </c>
      <c r="N22" s="85">
        <v>29</v>
      </c>
      <c r="O22" s="35">
        <v>-440</v>
      </c>
      <c r="P22" s="4"/>
      <c r="W22" s="5"/>
    </row>
    <row r="23" spans="2:30" ht="12.5" x14ac:dyDescent="0.25">
      <c r="C23" s="91" t="s">
        <v>4</v>
      </c>
      <c r="D23" s="23">
        <v>7518.5972779473286</v>
      </c>
      <c r="E23" s="23">
        <v>4948.010078022794</v>
      </c>
      <c r="F23" s="23">
        <v>3228.4688511089348</v>
      </c>
      <c r="G23" s="23">
        <v>1625.513534736916</v>
      </c>
      <c r="H23" s="37">
        <v>3413.7783434919475</v>
      </c>
      <c r="I23" s="1">
        <f>IF(ISBLANK([2]Period_1!O21)=TRUE, "",[2]Period_1!O21)</f>
        <v>19</v>
      </c>
      <c r="J23" s="43">
        <v>1</v>
      </c>
      <c r="K23" s="34">
        <v>-2503</v>
      </c>
      <c r="L23" s="85">
        <v>1708.92346</v>
      </c>
      <c r="M23" s="85">
        <v>-710</v>
      </c>
      <c r="N23" s="85">
        <v>27</v>
      </c>
      <c r="O23" s="35">
        <v>-472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5">
      <c r="C24" s="92" t="s">
        <v>8</v>
      </c>
      <c r="D24" s="93">
        <v>0.38709677419354838</v>
      </c>
      <c r="E24" s="93">
        <v>0.87096774193548387</v>
      </c>
      <c r="F24" s="93">
        <v>0.38709677419354838</v>
      </c>
      <c r="G24" s="93">
        <v>0.77419354838709675</v>
      </c>
      <c r="H24" s="94">
        <v>0.5161290322580645</v>
      </c>
      <c r="I24" s="1">
        <f>IF(ISBLANK([2]Period_1!O22)=TRUE, "",[2]Period_1!O22)</f>
        <v>20</v>
      </c>
      <c r="J24" s="43">
        <v>1</v>
      </c>
      <c r="K24" s="34">
        <v>-3579</v>
      </c>
      <c r="L24" s="85">
        <v>1638.1572699999999</v>
      </c>
      <c r="M24" s="85">
        <v>-938</v>
      </c>
      <c r="N24" s="85">
        <v>23</v>
      </c>
      <c r="O24" s="35">
        <v>-652</v>
      </c>
      <c r="P24" s="4"/>
      <c r="Q24" s="99" t="s">
        <v>16</v>
      </c>
      <c r="R24" s="99"/>
      <c r="S24" s="99"/>
      <c r="T24" s="99"/>
      <c r="U24" s="99"/>
      <c r="V24" s="99"/>
      <c r="W24" s="99"/>
      <c r="X24" s="15"/>
      <c r="Y24" s="15"/>
      <c r="Z24" s="15"/>
      <c r="AA24" s="16"/>
    </row>
    <row r="25" spans="2:30" ht="12.75" customHeight="1" x14ac:dyDescent="0.25">
      <c r="C25" s="61" t="s">
        <v>9</v>
      </c>
      <c r="D25" s="95">
        <v>0.61290322580645162</v>
      </c>
      <c r="E25" s="95">
        <v>0.12903225806451613</v>
      </c>
      <c r="F25" s="95">
        <v>0.61290322580645162</v>
      </c>
      <c r="G25" s="95">
        <v>0.22580645161290325</v>
      </c>
      <c r="H25" s="96">
        <v>0.4838709677419355</v>
      </c>
      <c r="I25" s="1">
        <f>IF(ISBLANK([2]Period_1!O23)=TRUE, "",[2]Period_1!O23)</f>
        <v>21</v>
      </c>
      <c r="J25" s="43">
        <v>1</v>
      </c>
      <c r="K25" s="34">
        <v>-4279</v>
      </c>
      <c r="L25" s="85">
        <v>1529.3622499999999</v>
      </c>
      <c r="M25" s="85">
        <v>-1031</v>
      </c>
      <c r="N25" s="85">
        <v>19</v>
      </c>
      <c r="O25" s="35">
        <v>-903</v>
      </c>
      <c r="P25" s="4"/>
      <c r="Q25" s="99"/>
      <c r="R25" s="99"/>
      <c r="S25" s="99"/>
      <c r="T25" s="99"/>
      <c r="U25" s="99"/>
      <c r="V25" s="99"/>
      <c r="W25" s="99"/>
      <c r="X25" s="15"/>
      <c r="Y25" s="15"/>
      <c r="Z25" s="15"/>
      <c r="AA25" s="16"/>
    </row>
    <row r="26" spans="2:30" ht="12.5" x14ac:dyDescent="0.25">
      <c r="C26" s="49" t="s">
        <v>2</v>
      </c>
      <c r="D26" s="50">
        <f>MEDIAN(K5:K35)</f>
        <v>-116</v>
      </c>
      <c r="E26" s="50">
        <f>MEDIAN(L5:L35)</f>
        <v>2067.1347500000002</v>
      </c>
      <c r="F26" s="50">
        <f>MEDIAN(M5:M35)</f>
        <v>-258</v>
      </c>
      <c r="G26" s="50">
        <f>MEDIAN(N5:N35)</f>
        <v>32</v>
      </c>
      <c r="H26" s="50">
        <f>MEDIAN(O5:O35)</f>
        <v>-119</v>
      </c>
      <c r="I26" s="1">
        <f>IF(ISBLANK([2]Period_1!O24)=TRUE, "",[2]Period_1!O24)</f>
        <v>22</v>
      </c>
      <c r="J26" s="43">
        <v>1</v>
      </c>
      <c r="K26" s="34">
        <v>-5322</v>
      </c>
      <c r="L26" s="85">
        <v>1398.9202</v>
      </c>
      <c r="M26" s="85">
        <v>-1288</v>
      </c>
      <c r="N26" s="85">
        <v>18</v>
      </c>
      <c r="O26" s="35">
        <v>-1228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5">
      <c r="C27" s="1" t="s">
        <v>25</v>
      </c>
      <c r="I27" s="1">
        <f>IF(ISBLANK([2]Period_1!O25)=TRUE, "",[2]Period_1!O25)</f>
        <v>23</v>
      </c>
      <c r="J27" s="43">
        <v>1</v>
      </c>
      <c r="K27" s="34">
        <v>-6091</v>
      </c>
      <c r="L27" s="85">
        <v>1200.6023600000001</v>
      </c>
      <c r="M27" s="85">
        <v>-1397</v>
      </c>
      <c r="N27" s="85">
        <v>12</v>
      </c>
      <c r="O27" s="35">
        <v>-1522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5">
      <c r="I28" s="1">
        <f>IF(ISBLANK([2]Period_1!O26)=TRUE, "",[2]Period_1!O26)</f>
        <v>24</v>
      </c>
      <c r="J28" s="43">
        <v>1</v>
      </c>
      <c r="K28" s="34">
        <v>-6424</v>
      </c>
      <c r="L28" s="85">
        <v>950.00031999999999</v>
      </c>
      <c r="M28" s="85">
        <v>-1769</v>
      </c>
      <c r="N28" s="85">
        <v>9</v>
      </c>
      <c r="O28" s="35">
        <v>-1753</v>
      </c>
      <c r="P28" s="4"/>
      <c r="X28" s="15"/>
      <c r="Y28" s="15"/>
      <c r="Z28" s="15"/>
      <c r="AA28" s="16"/>
    </row>
    <row r="29" spans="2:30" x14ac:dyDescent="0.25">
      <c r="B29" s="41"/>
      <c r="I29" s="1">
        <f>IF(ISBLANK([2]Period_1!O27)=TRUE, "",[2]Period_1!O27)</f>
        <v>25</v>
      </c>
      <c r="J29" s="43">
        <v>1</v>
      </c>
      <c r="K29" s="34">
        <v>-7017</v>
      </c>
      <c r="L29" s="85">
        <v>816.04848000000004</v>
      </c>
      <c r="M29" s="85">
        <v>-1944</v>
      </c>
      <c r="N29" s="85">
        <v>-20</v>
      </c>
      <c r="O29" s="35">
        <v>-1895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5">
      <c r="B30" s="41"/>
      <c r="I30" s="1">
        <f>IF(ISBLANK([2]Period_1!O28)=TRUE, "",[2]Period_1!O28)</f>
        <v>26</v>
      </c>
      <c r="J30" s="43">
        <v>1</v>
      </c>
      <c r="K30" s="34">
        <v>-7366</v>
      </c>
      <c r="L30" s="85">
        <v>664.19583999999998</v>
      </c>
      <c r="M30" s="85">
        <v>-2360</v>
      </c>
      <c r="N30" s="85">
        <v>-118</v>
      </c>
      <c r="O30" s="35">
        <v>-2207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5">
      <c r="B31" s="41"/>
      <c r="I31" s="1">
        <f>IF(ISBLANK([2]Period_1!O29)=TRUE, "",[2]Period_1!O29)</f>
        <v>27</v>
      </c>
      <c r="J31" s="57">
        <v>1</v>
      </c>
      <c r="K31" s="34">
        <v>-8096</v>
      </c>
      <c r="L31" s="85">
        <v>439.99910999999997</v>
      </c>
      <c r="M31" s="85">
        <v>-2612</v>
      </c>
      <c r="N31" s="85">
        <v>-189</v>
      </c>
      <c r="O31" s="35">
        <v>-2526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5">
      <c r="B32" s="41"/>
      <c r="I32" s="1">
        <f>IF(ISBLANK([2]Period_1!O30)=TRUE, "",[2]Period_1!O30)</f>
        <v>28</v>
      </c>
      <c r="J32" s="57">
        <v>1</v>
      </c>
      <c r="K32" s="34">
        <v>-9485</v>
      </c>
      <c r="L32" s="85">
        <v>-233.51369</v>
      </c>
      <c r="M32" s="85">
        <v>-3084</v>
      </c>
      <c r="N32" s="85">
        <v>-291</v>
      </c>
      <c r="O32" s="35">
        <v>-2893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5">
      <c r="B33" s="41"/>
      <c r="I33" s="1">
        <f>IF(ISBLANK([2]Period_1!O31)=TRUE, "",[2]Period_1!O31)</f>
        <v>29</v>
      </c>
      <c r="J33" s="57">
        <v>1</v>
      </c>
      <c r="K33" s="34">
        <v>-10725</v>
      </c>
      <c r="L33" s="85">
        <v>-715.77149999999995</v>
      </c>
      <c r="M33" s="85">
        <v>-3208</v>
      </c>
      <c r="N33" s="85">
        <v>-403</v>
      </c>
      <c r="O33" s="35">
        <v>-3332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5" x14ac:dyDescent="0.25">
      <c r="B34" s="41"/>
      <c r="I34" s="1">
        <f>IF(ISBLANK([2]Period_1!O32)=TRUE, "",[2]Period_1!O32)</f>
        <v>30</v>
      </c>
      <c r="J34" s="57">
        <v>1</v>
      </c>
      <c r="K34" s="34">
        <v>-13653</v>
      </c>
      <c r="L34" s="85">
        <v>-1748.0001600000001</v>
      </c>
      <c r="M34" s="85">
        <v>-3999</v>
      </c>
      <c r="N34" s="85">
        <v>-1349</v>
      </c>
      <c r="O34" s="35">
        <v>-3725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5" x14ac:dyDescent="0.25">
      <c r="B35" s="41"/>
      <c r="I35" s="1">
        <f>IF(ISBLANK([2]Period_1!O33)=TRUE, "",[2]Period_1!O33)</f>
        <v>31</v>
      </c>
      <c r="J35" s="97">
        <v>1</v>
      </c>
      <c r="K35" s="36">
        <v>-20350</v>
      </c>
      <c r="L35" s="23">
        <v>-16359.64639</v>
      </c>
      <c r="M35" s="23">
        <v>-7184</v>
      </c>
      <c r="N35" s="23">
        <v>-8852</v>
      </c>
      <c r="O35" s="37">
        <v>-14952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5" x14ac:dyDescent="0.25">
      <c r="B36" s="41"/>
      <c r="I36" s="98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5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5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5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5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5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5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5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5" x14ac:dyDescent="0.25">
      <c r="C44" s="41"/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5" x14ac:dyDescent="0.25">
      <c r="C45" s="41"/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5" x14ac:dyDescent="0.25">
      <c r="C46" s="41"/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5" x14ac:dyDescent="0.25">
      <c r="C47" s="41"/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5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5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5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5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5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5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5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5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5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5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5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5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5" x14ac:dyDescent="0.25">
      <c r="V60" s="5"/>
      <c r="W60" s="5"/>
      <c r="X60" s="15"/>
      <c r="Y60" s="15"/>
      <c r="Z60" s="15"/>
      <c r="AA60" s="16"/>
      <c r="AC60"/>
      <c r="AD60" s="2"/>
    </row>
    <row r="61" spans="9:30" ht="12.5" x14ac:dyDescent="0.25">
      <c r="V61" s="5"/>
      <c r="W61" s="5"/>
      <c r="X61" s="15"/>
      <c r="Y61" s="15"/>
      <c r="Z61" s="15"/>
      <c r="AA61" s="16"/>
      <c r="AC61"/>
      <c r="AD61" s="2"/>
    </row>
    <row r="62" spans="9:30" ht="12.5" x14ac:dyDescent="0.25">
      <c r="V62" s="5"/>
      <c r="W62" s="5"/>
      <c r="X62" s="15"/>
      <c r="Y62" s="15"/>
      <c r="Z62" s="15"/>
      <c r="AA62" s="16"/>
      <c r="AC62"/>
      <c r="AD62" s="2"/>
    </row>
    <row r="63" spans="9:30" ht="12.5" x14ac:dyDescent="0.25">
      <c r="V63" s="5"/>
      <c r="W63" s="5"/>
      <c r="X63" s="15"/>
      <c r="Y63" s="15"/>
      <c r="Z63" s="15"/>
      <c r="AA63" s="16"/>
      <c r="AC63"/>
      <c r="AD63" s="2"/>
    </row>
    <row r="64" spans="9:30" ht="12.5" x14ac:dyDescent="0.25">
      <c r="V64" s="5"/>
      <c r="W64" s="5"/>
      <c r="X64" s="15"/>
      <c r="Y64" s="15"/>
      <c r="Z64" s="15"/>
      <c r="AA64" s="16"/>
      <c r="AC64"/>
      <c r="AD64" s="2"/>
    </row>
    <row r="65" spans="22:30" ht="12.5" x14ac:dyDescent="0.25">
      <c r="V65" s="5"/>
      <c r="W65" s="5"/>
      <c r="X65" s="15"/>
      <c r="Y65" s="15"/>
      <c r="Z65" s="15"/>
      <c r="AA65" s="16"/>
      <c r="AC65"/>
      <c r="AD65" s="2"/>
    </row>
    <row r="66" spans="22:30" ht="12.5" x14ac:dyDescent="0.25">
      <c r="V66" s="5"/>
      <c r="W66" s="5"/>
      <c r="X66" s="15"/>
      <c r="Y66" s="15"/>
      <c r="Z66" s="15"/>
      <c r="AA66" s="16"/>
      <c r="AC66"/>
      <c r="AD66" s="2"/>
    </row>
    <row r="67" spans="22:30" ht="12.5" x14ac:dyDescent="0.25">
      <c r="V67" s="5"/>
      <c r="W67" s="5"/>
      <c r="X67" s="15"/>
      <c r="Y67" s="15"/>
      <c r="Z67" s="15"/>
      <c r="AA67" s="16"/>
      <c r="AC67"/>
      <c r="AD67" s="2"/>
    </row>
    <row r="68" spans="22:30" ht="12.5" x14ac:dyDescent="0.25">
      <c r="V68" s="5"/>
      <c r="W68" s="5"/>
      <c r="X68" s="15"/>
      <c r="Y68" s="15"/>
      <c r="Z68" s="15"/>
      <c r="AA68" s="16"/>
      <c r="AC68"/>
      <c r="AD68" s="2"/>
    </row>
    <row r="69" spans="22:30" ht="12.5" x14ac:dyDescent="0.25">
      <c r="V69" s="5"/>
      <c r="W69" s="5"/>
      <c r="X69" s="15"/>
      <c r="Y69" s="15"/>
      <c r="Z69" s="15"/>
      <c r="AA69" s="16"/>
      <c r="AC69"/>
      <c r="AD69" s="2"/>
    </row>
    <row r="70" spans="22:30" ht="12.5" x14ac:dyDescent="0.25">
      <c r="V70" s="5"/>
      <c r="W70" s="5"/>
      <c r="X70" s="15"/>
      <c r="Y70" s="15"/>
      <c r="Z70" s="15"/>
      <c r="AA70" s="16"/>
      <c r="AC70"/>
      <c r="AD70" s="2"/>
    </row>
    <row r="71" spans="22:30" ht="12.5" x14ac:dyDescent="0.25">
      <c r="V71" s="5"/>
      <c r="W71" s="5"/>
      <c r="X71" s="15"/>
      <c r="Y71" s="15"/>
      <c r="Z71" s="15"/>
      <c r="AA71" s="16"/>
      <c r="AC71"/>
      <c r="AD71" s="2"/>
    </row>
    <row r="72" spans="22:30" ht="12.5" x14ac:dyDescent="0.25">
      <c r="V72" s="5"/>
      <c r="W72" s="5"/>
      <c r="X72" s="15"/>
      <c r="Y72" s="15"/>
      <c r="Z72" s="15"/>
      <c r="AA72" s="16"/>
      <c r="AC72"/>
      <c r="AD72" s="2"/>
    </row>
    <row r="73" spans="22:30" ht="12.5" x14ac:dyDescent="0.25">
      <c r="V73" s="5"/>
      <c r="W73" s="5"/>
      <c r="X73" s="15"/>
      <c r="Y73" s="15"/>
      <c r="Z73" s="15"/>
      <c r="AA73" s="16"/>
      <c r="AC73"/>
      <c r="AD73" s="2"/>
    </row>
    <row r="74" spans="22:30" ht="12.5" x14ac:dyDescent="0.25">
      <c r="V74" s="5"/>
      <c r="W74" s="5"/>
      <c r="X74" s="15"/>
      <c r="Y74" s="15"/>
      <c r="Z74" s="15"/>
      <c r="AA74" s="16"/>
      <c r="AC74"/>
      <c r="AD74" s="2"/>
    </row>
    <row r="75" spans="22:30" ht="12.5" x14ac:dyDescent="0.25">
      <c r="V75" s="5"/>
      <c r="W75" s="5"/>
      <c r="X75" s="15"/>
      <c r="Y75" s="15"/>
      <c r="Z75" s="15"/>
      <c r="AA75" s="16"/>
      <c r="AC75"/>
      <c r="AD75" s="2"/>
    </row>
    <row r="76" spans="22:30" ht="12.5" x14ac:dyDescent="0.25">
      <c r="V76" s="5"/>
      <c r="W76" s="5"/>
      <c r="X76" s="15"/>
      <c r="Y76" s="15"/>
      <c r="Z76" s="15"/>
      <c r="AA76" s="16"/>
      <c r="AC76"/>
      <c r="AD76" s="2"/>
    </row>
    <row r="77" spans="22:30" ht="12.5" x14ac:dyDescent="0.25">
      <c r="V77" s="5"/>
      <c r="W77" s="5"/>
      <c r="X77" s="15"/>
      <c r="Y77" s="15"/>
      <c r="Z77" s="15"/>
      <c r="AA77" s="16"/>
      <c r="AC77"/>
      <c r="AD77" s="2"/>
    </row>
    <row r="78" spans="22:30" ht="12.5" x14ac:dyDescent="0.25">
      <c r="V78" s="5"/>
      <c r="W78" s="5"/>
      <c r="X78" s="15"/>
      <c r="Y78" s="15"/>
      <c r="Z78" s="15"/>
      <c r="AA78" s="16"/>
      <c r="AC78"/>
      <c r="AD78" s="2"/>
    </row>
    <row r="79" spans="22:30" ht="12.5" x14ac:dyDescent="0.25">
      <c r="V79" s="5"/>
      <c r="W79" s="5"/>
      <c r="X79" s="15"/>
      <c r="Y79" s="15"/>
      <c r="Z79" s="15"/>
      <c r="AA79" s="16"/>
      <c r="AC79"/>
      <c r="AD79" s="2"/>
    </row>
    <row r="80" spans="22:30" ht="12.5" x14ac:dyDescent="0.25">
      <c r="V80" s="5"/>
      <c r="W80" s="5"/>
      <c r="X80" s="15"/>
      <c r="Y80" s="15"/>
      <c r="Z80" s="15"/>
      <c r="AA80" s="16"/>
      <c r="AC80"/>
      <c r="AD80" s="2"/>
    </row>
    <row r="81" spans="9:30" ht="12.5" x14ac:dyDescent="0.25">
      <c r="V81" s="5"/>
      <c r="W81" s="5"/>
      <c r="X81" s="15"/>
      <c r="Y81" s="15"/>
      <c r="Z81" s="15"/>
      <c r="AA81" s="16"/>
      <c r="AC81"/>
      <c r="AD81" s="2"/>
    </row>
    <row r="82" spans="9:30" ht="12.5" x14ac:dyDescent="0.25">
      <c r="V82" s="5"/>
      <c r="W82" s="5"/>
      <c r="X82" s="15"/>
      <c r="Y82" s="15"/>
      <c r="Z82" s="15"/>
      <c r="AA82" s="16"/>
      <c r="AC82"/>
      <c r="AD82" s="2"/>
    </row>
    <row r="83" spans="9:30" ht="12.5" x14ac:dyDescent="0.25">
      <c r="V83" s="5"/>
      <c r="W83" s="5"/>
      <c r="X83" s="15"/>
      <c r="Y83" s="15"/>
      <c r="Z83" s="15"/>
      <c r="AA83" s="16"/>
      <c r="AC83"/>
      <c r="AD83" s="2"/>
    </row>
    <row r="84" spans="9:30" ht="12.5" x14ac:dyDescent="0.25">
      <c r="V84" s="5"/>
      <c r="W84" s="5"/>
      <c r="X84" s="15"/>
      <c r="Y84" s="15"/>
      <c r="Z84" s="15"/>
      <c r="AA84" s="16"/>
      <c r="AC84"/>
      <c r="AD84" s="2"/>
    </row>
    <row r="85" spans="9:30" ht="12.5" x14ac:dyDescent="0.25">
      <c r="V85" s="5"/>
      <c r="W85" s="5"/>
      <c r="X85" s="15"/>
      <c r="Y85" s="15"/>
      <c r="Z85" s="15"/>
      <c r="AA85" s="16"/>
      <c r="AC85"/>
      <c r="AD85" s="2"/>
    </row>
    <row r="86" spans="9:30" ht="12.5" x14ac:dyDescent="0.25">
      <c r="V86" s="5"/>
      <c r="W86" s="5"/>
      <c r="X86" s="15"/>
      <c r="Y86" s="15"/>
      <c r="Z86" s="15"/>
      <c r="AA86" s="16"/>
      <c r="AC86"/>
      <c r="AD86" s="2"/>
    </row>
    <row r="87" spans="9:30" ht="12.5" x14ac:dyDescent="0.25">
      <c r="V87" s="5"/>
      <c r="W87" s="5"/>
      <c r="X87" s="15"/>
      <c r="Y87" s="15"/>
      <c r="Z87" s="15"/>
      <c r="AA87" s="16"/>
      <c r="AC87"/>
      <c r="AD87" s="2"/>
    </row>
    <row r="88" spans="9:30" ht="12.5" x14ac:dyDescent="0.25">
      <c r="V88" s="5"/>
      <c r="W88" s="5"/>
      <c r="X88" s="15"/>
      <c r="Y88" s="15"/>
      <c r="Z88" s="15"/>
      <c r="AA88" s="16"/>
      <c r="AC88"/>
      <c r="AD88" s="2"/>
    </row>
    <row r="89" spans="9:30" ht="12.5" x14ac:dyDescent="0.25">
      <c r="V89" s="5"/>
      <c r="W89" s="5"/>
      <c r="X89" s="15"/>
      <c r="Y89" s="15"/>
      <c r="Z89" s="15"/>
      <c r="AA89" s="16"/>
      <c r="AC89"/>
      <c r="AD89" s="2"/>
    </row>
    <row r="90" spans="9:30" ht="12.5" x14ac:dyDescent="0.25">
      <c r="V90" s="5"/>
      <c r="W90" s="5"/>
      <c r="X90" s="15"/>
      <c r="Y90" s="15"/>
      <c r="Z90" s="15"/>
      <c r="AA90" s="16"/>
      <c r="AC90"/>
      <c r="AD90" s="2"/>
    </row>
    <row r="91" spans="9:30" ht="12.5" x14ac:dyDescent="0.25">
      <c r="V91" s="5"/>
      <c r="W91" s="5"/>
      <c r="X91" s="15"/>
      <c r="Y91" s="15"/>
      <c r="Z91" s="15"/>
      <c r="AA91" s="16"/>
      <c r="AC91"/>
      <c r="AD91" s="2"/>
    </row>
    <row r="92" spans="9:30" ht="12.5" x14ac:dyDescent="0.25">
      <c r="V92" s="5"/>
      <c r="W92" s="5"/>
      <c r="X92" s="15"/>
      <c r="Y92" s="15"/>
      <c r="Z92" s="15"/>
      <c r="AA92" s="16"/>
      <c r="AC92"/>
      <c r="AD92" s="2"/>
    </row>
    <row r="93" spans="9:30" ht="12.5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5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5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5">
      <c r="I96" s="9"/>
      <c r="P96" s="9"/>
      <c r="Q96" s="9"/>
      <c r="R96" s="9"/>
      <c r="S96" s="9"/>
      <c r="T96" s="9"/>
      <c r="U96" s="9"/>
      <c r="V96" s="9"/>
      <c r="W96" s="9"/>
    </row>
    <row r="1048576" spans="3:3" x14ac:dyDescent="0.25">
      <c r="C1048576" s="41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3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topLeftCell="A10" zoomScale="85" zoomScaleNormal="85" workbookViewId="0">
      <selection activeCell="C26" sqref="C26:H26"/>
    </sheetView>
  </sheetViews>
  <sheetFormatPr defaultColWidth="9.1796875" defaultRowHeight="11.5" x14ac:dyDescent="0.25"/>
  <cols>
    <col min="1" max="1" width="2.453125" style="1" customWidth="1"/>
    <col min="2" max="2" width="2.54296875" style="1" customWidth="1"/>
    <col min="3" max="3" width="14.54296875" style="1" customWidth="1"/>
    <col min="4" max="4" width="10" style="1" bestFit="1" customWidth="1"/>
    <col min="5" max="5" width="10.81640625" style="1" bestFit="1" customWidth="1"/>
    <col min="6" max="6" width="10" style="1" bestFit="1" customWidth="1"/>
    <col min="7" max="8" width="10" style="1" customWidth="1"/>
    <col min="9" max="9" width="4.1796875" style="1" customWidth="1"/>
    <col min="10" max="15" width="8.54296875" style="1" customWidth="1"/>
    <col min="16" max="16" width="2.54296875" style="1" customWidth="1"/>
    <col min="17" max="17" width="18.453125" style="1" customWidth="1"/>
    <col min="18" max="22" width="9.1796875" style="1"/>
    <col min="23" max="23" width="3.54296875" style="1" customWidth="1"/>
    <col min="24" max="24" width="15.81640625" style="14" bestFit="1" customWidth="1"/>
    <col min="25" max="26" width="6.54296875" style="14" bestFit="1" customWidth="1"/>
    <col min="27" max="27" width="7.81640625" style="14" bestFit="1" customWidth="1"/>
    <col min="28" max="28" width="8" style="14" bestFit="1" customWidth="1"/>
    <col min="29" max="16384" width="9.1796875" style="1"/>
  </cols>
  <sheetData>
    <row r="2" spans="2:31" x14ac:dyDescent="0.25">
      <c r="C2" s="99" t="s">
        <v>23</v>
      </c>
      <c r="D2" s="99"/>
      <c r="E2" s="99"/>
      <c r="F2" s="99"/>
      <c r="G2" s="99"/>
      <c r="H2" s="99"/>
    </row>
    <row r="3" spans="2:31" ht="29.25" customHeight="1" x14ac:dyDescent="0.3">
      <c r="C3" s="99" t="s">
        <v>21</v>
      </c>
      <c r="D3" s="99"/>
      <c r="E3" s="99"/>
      <c r="F3" s="99"/>
      <c r="G3" s="99"/>
      <c r="H3" s="99"/>
      <c r="I3" s="27"/>
      <c r="J3" s="99" t="s">
        <v>18</v>
      </c>
      <c r="K3" s="99"/>
      <c r="L3" s="99"/>
      <c r="M3" s="99"/>
      <c r="N3" s="99"/>
      <c r="O3" s="99"/>
      <c r="P3" s="27"/>
      <c r="Q3" s="99" t="s">
        <v>20</v>
      </c>
      <c r="R3" s="99"/>
      <c r="S3" s="99"/>
      <c r="T3" s="99"/>
      <c r="U3" s="99"/>
      <c r="V3" s="99"/>
      <c r="W3" s="17"/>
    </row>
    <row r="4" spans="2:31" s="3" customFormat="1" ht="41.25" customHeight="1" x14ac:dyDescent="0.25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5" x14ac:dyDescent="0.25">
      <c r="C5" s="40" t="s">
        <v>12</v>
      </c>
      <c r="D5" s="39">
        <v>12492</v>
      </c>
      <c r="E5" s="39">
        <v>9247.0002800000002</v>
      </c>
      <c r="F5" s="39">
        <v>7758</v>
      </c>
      <c r="G5" s="39">
        <v>462</v>
      </c>
      <c r="H5" s="39">
        <v>4823</v>
      </c>
      <c r="I5" s="1">
        <v>1</v>
      </c>
      <c r="J5" s="42">
        <v>1</v>
      </c>
      <c r="K5" s="68">
        <v>12492</v>
      </c>
      <c r="L5" s="72">
        <v>9247.0002800000002</v>
      </c>
      <c r="M5" s="72">
        <v>7758</v>
      </c>
      <c r="N5" s="72">
        <v>462</v>
      </c>
      <c r="O5" s="70">
        <v>4823</v>
      </c>
      <c r="AC5"/>
      <c r="AD5" s="2"/>
      <c r="AE5" s="6"/>
    </row>
    <row r="6" spans="2:31" ht="12.5" x14ac:dyDescent="0.25">
      <c r="B6" s="41"/>
      <c r="C6" s="40" t="s">
        <v>13</v>
      </c>
      <c r="D6" s="39">
        <v>42677</v>
      </c>
      <c r="E6" s="39">
        <v>8174.00072</v>
      </c>
      <c r="F6" s="39">
        <v>10755</v>
      </c>
      <c r="G6" s="39">
        <v>9166</v>
      </c>
      <c r="H6" s="39">
        <v>7751</v>
      </c>
      <c r="I6" s="1">
        <v>2</v>
      </c>
      <c r="J6" s="43">
        <v>1</v>
      </c>
      <c r="K6" s="68">
        <v>8474</v>
      </c>
      <c r="L6" s="69">
        <v>8205.7275499999996</v>
      </c>
      <c r="M6" s="69">
        <v>3824</v>
      </c>
      <c r="N6" s="69">
        <v>144</v>
      </c>
      <c r="O6" s="71">
        <v>3391</v>
      </c>
      <c r="AC6"/>
      <c r="AD6" s="2"/>
    </row>
    <row r="7" spans="2:31" ht="12.5" x14ac:dyDescent="0.25">
      <c r="I7" s="1">
        <v>3</v>
      </c>
      <c r="J7" s="43">
        <v>1</v>
      </c>
      <c r="K7" s="68">
        <v>6692</v>
      </c>
      <c r="L7" s="69">
        <v>7945.3320400000002</v>
      </c>
      <c r="M7" s="69">
        <v>2615</v>
      </c>
      <c r="N7" s="69">
        <v>107</v>
      </c>
      <c r="O7" s="71">
        <v>2857</v>
      </c>
      <c r="W7" s="5"/>
      <c r="AC7"/>
      <c r="AD7" s="2"/>
    </row>
    <row r="8" spans="2:31" ht="12.5" x14ac:dyDescent="0.25">
      <c r="I8" s="1">
        <v>4</v>
      </c>
      <c r="J8" s="43">
        <v>1</v>
      </c>
      <c r="K8" s="68">
        <v>4331</v>
      </c>
      <c r="L8" s="69">
        <v>7612.2881100000004</v>
      </c>
      <c r="M8" s="69">
        <v>2159</v>
      </c>
      <c r="N8" s="69">
        <v>103</v>
      </c>
      <c r="O8" s="71">
        <v>2502</v>
      </c>
      <c r="W8" s="5"/>
      <c r="AC8"/>
      <c r="AD8" s="2"/>
    </row>
    <row r="9" spans="2:31" ht="12.5" x14ac:dyDescent="0.25">
      <c r="I9" s="1">
        <v>5</v>
      </c>
      <c r="J9" s="43">
        <v>1</v>
      </c>
      <c r="K9" s="68">
        <v>2859</v>
      </c>
      <c r="L9" s="69">
        <v>7398.0199199999997</v>
      </c>
      <c r="M9" s="69">
        <v>1837</v>
      </c>
      <c r="N9" s="69">
        <v>92</v>
      </c>
      <c r="O9" s="71">
        <v>2210</v>
      </c>
      <c r="W9" s="5"/>
      <c r="AC9"/>
      <c r="AD9" s="2"/>
    </row>
    <row r="10" spans="2:31" ht="12.5" x14ac:dyDescent="0.25">
      <c r="I10" s="1">
        <v>6</v>
      </c>
      <c r="J10" s="43">
        <v>1</v>
      </c>
      <c r="K10" s="68">
        <v>1813</v>
      </c>
      <c r="L10" s="69">
        <v>6462.0001099999999</v>
      </c>
      <c r="M10" s="69">
        <v>1610</v>
      </c>
      <c r="N10" s="69">
        <v>89</v>
      </c>
      <c r="O10" s="71">
        <v>1898</v>
      </c>
      <c r="W10" s="5"/>
      <c r="AC10"/>
      <c r="AD10" s="2"/>
    </row>
    <row r="11" spans="2:31" ht="12.75" customHeight="1" x14ac:dyDescent="0.25">
      <c r="C11" s="99" t="s">
        <v>17</v>
      </c>
      <c r="D11" s="99"/>
      <c r="E11" s="99"/>
      <c r="F11" s="99"/>
      <c r="G11" s="99"/>
      <c r="H11" s="99"/>
      <c r="I11" s="1">
        <v>7</v>
      </c>
      <c r="J11" s="43">
        <v>1</v>
      </c>
      <c r="K11" s="68">
        <v>705</v>
      </c>
      <c r="L11" s="69">
        <v>4037.0664099999999</v>
      </c>
      <c r="M11" s="69">
        <v>973</v>
      </c>
      <c r="N11" s="69">
        <v>77</v>
      </c>
      <c r="O11" s="71">
        <v>1587</v>
      </c>
      <c r="W11" s="5"/>
      <c r="AC11"/>
      <c r="AD11" s="2"/>
    </row>
    <row r="12" spans="2:31" ht="12.75" customHeight="1" x14ac:dyDescent="0.25">
      <c r="C12" s="99"/>
      <c r="D12" s="99"/>
      <c r="E12" s="99"/>
      <c r="F12" s="99"/>
      <c r="G12" s="99"/>
      <c r="H12" s="99"/>
      <c r="I12" s="1">
        <v>8</v>
      </c>
      <c r="J12" s="43">
        <v>1</v>
      </c>
      <c r="K12" s="68">
        <v>86</v>
      </c>
      <c r="L12" s="69">
        <v>3719.30375</v>
      </c>
      <c r="M12" s="69">
        <v>750</v>
      </c>
      <c r="N12" s="69">
        <v>70</v>
      </c>
      <c r="O12" s="71">
        <v>1506</v>
      </c>
      <c r="W12" s="5"/>
      <c r="AC12"/>
      <c r="AD12" s="2"/>
    </row>
    <row r="13" spans="2:31" ht="12.5" x14ac:dyDescent="0.25">
      <c r="C13" s="4"/>
      <c r="D13" s="101" t="s">
        <v>10</v>
      </c>
      <c r="E13" s="103"/>
      <c r="F13" s="103"/>
      <c r="G13" s="103"/>
      <c r="H13" s="103"/>
      <c r="I13" s="1">
        <v>9</v>
      </c>
      <c r="J13" s="43">
        <v>1</v>
      </c>
      <c r="K13" s="68">
        <v>-393</v>
      </c>
      <c r="L13" s="69">
        <v>3221.4873600000001</v>
      </c>
      <c r="M13" s="69">
        <v>254</v>
      </c>
      <c r="N13" s="69">
        <v>66</v>
      </c>
      <c r="O13" s="71">
        <v>1323</v>
      </c>
      <c r="W13" s="5"/>
      <c r="AC13"/>
      <c r="AD13" s="2"/>
    </row>
    <row r="14" spans="2:31" ht="12.75" customHeight="1" x14ac:dyDescent="0.25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68">
        <v>-885</v>
      </c>
      <c r="L14" s="69">
        <v>2941.8300800000002</v>
      </c>
      <c r="M14" s="69">
        <v>-103</v>
      </c>
      <c r="N14" s="69">
        <v>63</v>
      </c>
      <c r="O14" s="71">
        <v>1263</v>
      </c>
      <c r="W14" s="5"/>
      <c r="AC14"/>
      <c r="AD14" s="2"/>
    </row>
    <row r="15" spans="2:31" ht="12.75" customHeight="1" x14ac:dyDescent="0.25">
      <c r="C15" s="51" t="s">
        <v>0</v>
      </c>
      <c r="D15" s="76">
        <v>12492</v>
      </c>
      <c r="E15" s="72">
        <v>9247.0002800000002</v>
      </c>
      <c r="F15" s="72">
        <v>7758</v>
      </c>
      <c r="G15" s="72">
        <v>462</v>
      </c>
      <c r="H15" s="70">
        <v>4823</v>
      </c>
      <c r="I15" s="1">
        <v>11</v>
      </c>
      <c r="J15" s="43">
        <v>1</v>
      </c>
      <c r="K15" s="68">
        <v>-1868</v>
      </c>
      <c r="L15" s="69">
        <v>2634.65427</v>
      </c>
      <c r="M15" s="69">
        <v>-368</v>
      </c>
      <c r="N15" s="69">
        <v>60</v>
      </c>
      <c r="O15" s="71">
        <v>1045</v>
      </c>
      <c r="W15" s="8"/>
      <c r="AC15"/>
      <c r="AD15" s="2"/>
    </row>
    <row r="16" spans="2:31" ht="12.5" x14ac:dyDescent="0.25">
      <c r="C16" s="52">
        <v>0.95</v>
      </c>
      <c r="D16" s="68">
        <v>7672.0999999999949</v>
      </c>
      <c r="E16" s="69">
        <v>8088.5495704999994</v>
      </c>
      <c r="F16" s="69">
        <v>3279.9499999999966</v>
      </c>
      <c r="G16" s="69">
        <v>127.34999999999989</v>
      </c>
      <c r="H16" s="71">
        <v>3150.6999999999985</v>
      </c>
      <c r="I16" s="1">
        <v>12</v>
      </c>
      <c r="J16" s="43">
        <v>1</v>
      </c>
      <c r="K16" s="68">
        <v>-2623</v>
      </c>
      <c r="L16" s="69">
        <v>2565.6485400000001</v>
      </c>
      <c r="M16" s="69">
        <v>-668</v>
      </c>
      <c r="N16" s="69">
        <v>56</v>
      </c>
      <c r="O16" s="71">
        <v>875</v>
      </c>
      <c r="W16" s="8"/>
      <c r="AC16"/>
      <c r="AD16" s="2"/>
    </row>
    <row r="17" spans="2:30" ht="12.5" x14ac:dyDescent="0.25">
      <c r="C17" s="53">
        <v>0.75</v>
      </c>
      <c r="D17" s="68">
        <v>-33.75</v>
      </c>
      <c r="E17" s="69">
        <v>3594.8496525</v>
      </c>
      <c r="F17" s="69">
        <v>626</v>
      </c>
      <c r="G17" s="69">
        <v>69</v>
      </c>
      <c r="H17" s="71">
        <v>1460.25</v>
      </c>
      <c r="I17" s="1">
        <v>13</v>
      </c>
      <c r="J17" s="43">
        <v>1</v>
      </c>
      <c r="K17" s="68">
        <v>-3120</v>
      </c>
      <c r="L17" s="69">
        <v>2414.0000199999999</v>
      </c>
      <c r="M17" s="69">
        <v>-846</v>
      </c>
      <c r="N17" s="69">
        <v>53</v>
      </c>
      <c r="O17" s="71">
        <v>634</v>
      </c>
      <c r="W17" s="5"/>
      <c r="AC17"/>
      <c r="AD17" s="2"/>
    </row>
    <row r="18" spans="2:30" ht="12.5" x14ac:dyDescent="0.25">
      <c r="C18" s="53">
        <v>0.5</v>
      </c>
      <c r="D18" s="68">
        <v>-4680</v>
      </c>
      <c r="E18" s="69">
        <v>1726.9798900000001</v>
      </c>
      <c r="F18" s="69">
        <v>-1238</v>
      </c>
      <c r="G18" s="69">
        <v>47</v>
      </c>
      <c r="H18" s="71">
        <v>247</v>
      </c>
      <c r="I18" s="1">
        <v>14</v>
      </c>
      <c r="J18" s="43">
        <v>1</v>
      </c>
      <c r="K18" s="68">
        <v>-4139</v>
      </c>
      <c r="L18" s="69">
        <v>2076.0004399999998</v>
      </c>
      <c r="M18" s="69">
        <v>-946</v>
      </c>
      <c r="N18" s="69">
        <v>50</v>
      </c>
      <c r="O18" s="71">
        <v>433</v>
      </c>
      <c r="W18" s="5"/>
      <c r="AC18"/>
      <c r="AD18" s="2"/>
    </row>
    <row r="19" spans="2:30" ht="12.5" x14ac:dyDescent="0.25">
      <c r="C19" s="53">
        <v>0.25</v>
      </c>
      <c r="D19" s="68">
        <v>-9861.75</v>
      </c>
      <c r="E19" s="69">
        <v>445.68883</v>
      </c>
      <c r="F19" s="69">
        <v>-3483.75</v>
      </c>
      <c r="G19" s="69">
        <v>18.75</v>
      </c>
      <c r="H19" s="71">
        <v>-1334</v>
      </c>
      <c r="I19" s="1">
        <v>15</v>
      </c>
      <c r="J19" s="43">
        <v>1</v>
      </c>
      <c r="K19" s="68">
        <v>-4431</v>
      </c>
      <c r="L19" s="69">
        <v>1796.72371</v>
      </c>
      <c r="M19" s="69">
        <v>-1088</v>
      </c>
      <c r="N19" s="69">
        <v>48</v>
      </c>
      <c r="O19" s="71">
        <v>317</v>
      </c>
      <c r="P19" s="4"/>
      <c r="W19" s="5"/>
      <c r="AC19"/>
      <c r="AD19" s="2"/>
    </row>
    <row r="20" spans="2:30" ht="12.5" x14ac:dyDescent="0.25">
      <c r="C20" s="52">
        <v>0.05</v>
      </c>
      <c r="D20" s="68">
        <v>-16229.5</v>
      </c>
      <c r="E20" s="69">
        <v>-3880.9430560000001</v>
      </c>
      <c r="F20" s="69">
        <v>-5979.75</v>
      </c>
      <c r="G20" s="69">
        <v>-790.09999999999991</v>
      </c>
      <c r="H20" s="71">
        <v>-3416.6</v>
      </c>
      <c r="I20" s="1">
        <v>16</v>
      </c>
      <c r="J20" s="43">
        <v>1</v>
      </c>
      <c r="K20" s="68">
        <v>-4929</v>
      </c>
      <c r="L20" s="69">
        <v>1657.2360699999999</v>
      </c>
      <c r="M20" s="69">
        <v>-1388</v>
      </c>
      <c r="N20" s="69">
        <v>46</v>
      </c>
      <c r="O20" s="71">
        <v>177</v>
      </c>
      <c r="P20" s="4"/>
      <c r="W20" s="5"/>
      <c r="AC20"/>
      <c r="AD20" s="2"/>
    </row>
    <row r="21" spans="2:30" ht="12.5" x14ac:dyDescent="0.25">
      <c r="C21" s="54" t="s">
        <v>3</v>
      </c>
      <c r="D21" s="75">
        <v>-42677</v>
      </c>
      <c r="E21" s="73">
        <v>-8174.00072</v>
      </c>
      <c r="F21" s="73">
        <v>-10755</v>
      </c>
      <c r="G21" s="73">
        <v>-9166</v>
      </c>
      <c r="H21" s="74">
        <v>-7751</v>
      </c>
      <c r="I21" s="1">
        <v>17</v>
      </c>
      <c r="J21" s="43">
        <v>1</v>
      </c>
      <c r="K21" s="68">
        <v>-5329</v>
      </c>
      <c r="L21" s="69">
        <v>1570.79882</v>
      </c>
      <c r="M21" s="69">
        <v>-1647</v>
      </c>
      <c r="N21" s="69">
        <v>42</v>
      </c>
      <c r="O21" s="71">
        <v>11</v>
      </c>
      <c r="P21" s="4"/>
      <c r="W21" s="5"/>
      <c r="AC21"/>
      <c r="AD21" s="2"/>
    </row>
    <row r="22" spans="2:30" ht="12.5" x14ac:dyDescent="0.25">
      <c r="C22" s="55" t="s">
        <v>1</v>
      </c>
      <c r="D22" s="76">
        <v>-5408.4</v>
      </c>
      <c r="E22" s="72">
        <v>2149.1778833333333</v>
      </c>
      <c r="F22" s="72">
        <v>-1370.9333333333334</v>
      </c>
      <c r="G22" s="72">
        <v>-303.03333333333336</v>
      </c>
      <c r="H22" s="70">
        <v>3.7333333333333334</v>
      </c>
      <c r="I22" s="1">
        <v>18</v>
      </c>
      <c r="J22" s="43">
        <v>1</v>
      </c>
      <c r="K22" s="68">
        <v>-6094</v>
      </c>
      <c r="L22" s="69">
        <v>1462.59229</v>
      </c>
      <c r="M22" s="69">
        <v>-1980</v>
      </c>
      <c r="N22" s="69">
        <v>35</v>
      </c>
      <c r="O22" s="71">
        <v>-184</v>
      </c>
      <c r="P22" s="4"/>
      <c r="W22" s="5"/>
      <c r="AC22"/>
      <c r="AD22" s="2"/>
    </row>
    <row r="23" spans="2:30" ht="12.5" x14ac:dyDescent="0.25">
      <c r="C23" s="24" t="s">
        <v>4</v>
      </c>
      <c r="D23" s="75">
        <v>9969.3592212718777</v>
      </c>
      <c r="E23" s="73">
        <v>3790.1724396503614</v>
      </c>
      <c r="F23" s="73">
        <v>3478.3081988858867</v>
      </c>
      <c r="G23" s="73">
        <v>1691.0335440571357</v>
      </c>
      <c r="H23" s="74">
        <v>2429.2635599453101</v>
      </c>
      <c r="I23" s="1">
        <v>19</v>
      </c>
      <c r="J23" s="43">
        <v>1</v>
      </c>
      <c r="K23" s="68">
        <v>-6915</v>
      </c>
      <c r="L23" s="69">
        <v>1188.73486</v>
      </c>
      <c r="M23" s="69">
        <v>-2058</v>
      </c>
      <c r="N23" s="69">
        <v>31</v>
      </c>
      <c r="O23" s="71">
        <v>-244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5">
      <c r="C24" s="25" t="s">
        <v>8</v>
      </c>
      <c r="D24" s="77">
        <v>0.3</v>
      </c>
      <c r="E24" s="78">
        <v>0.83333333333333337</v>
      </c>
      <c r="F24" s="78">
        <v>0.36666666666666664</v>
      </c>
      <c r="G24" s="78">
        <v>0.9</v>
      </c>
      <c r="H24" s="79">
        <v>0.6</v>
      </c>
      <c r="I24" s="1">
        <v>20</v>
      </c>
      <c r="J24" s="43">
        <v>1</v>
      </c>
      <c r="K24" s="68">
        <v>-7389</v>
      </c>
      <c r="L24" s="69">
        <v>935.78413</v>
      </c>
      <c r="M24" s="69">
        <v>-2478</v>
      </c>
      <c r="N24" s="69">
        <v>26</v>
      </c>
      <c r="O24" s="71">
        <v>-727</v>
      </c>
      <c r="P24" s="4"/>
      <c r="Q24" s="99" t="s">
        <v>19</v>
      </c>
      <c r="R24" s="99"/>
      <c r="S24" s="99"/>
      <c r="T24" s="99"/>
      <c r="U24" s="99"/>
      <c r="V24" s="99"/>
      <c r="W24" s="99"/>
      <c r="X24" s="15"/>
      <c r="Y24" s="15"/>
      <c r="Z24" s="15"/>
      <c r="AA24" s="16"/>
      <c r="AC24"/>
      <c r="AD24" s="2"/>
    </row>
    <row r="25" spans="2:30" ht="12.75" customHeight="1" x14ac:dyDescent="0.25">
      <c r="C25" s="26" t="s">
        <v>9</v>
      </c>
      <c r="D25" s="80">
        <v>0.7</v>
      </c>
      <c r="E25" s="81">
        <v>0.16666666666666663</v>
      </c>
      <c r="F25" s="81">
        <v>0.6333333333333333</v>
      </c>
      <c r="G25" s="81">
        <v>9.9999999999999978E-2</v>
      </c>
      <c r="H25" s="82">
        <v>0.4</v>
      </c>
      <c r="I25" s="1">
        <v>21</v>
      </c>
      <c r="J25" s="43">
        <v>1</v>
      </c>
      <c r="K25" s="68">
        <v>-8271</v>
      </c>
      <c r="L25" s="69">
        <v>787.49761000000001</v>
      </c>
      <c r="M25" s="69">
        <v>-2901</v>
      </c>
      <c r="N25" s="69">
        <v>23</v>
      </c>
      <c r="O25" s="71">
        <v>-933</v>
      </c>
      <c r="P25" s="4"/>
      <c r="Q25" s="99"/>
      <c r="R25" s="99"/>
      <c r="S25" s="99"/>
      <c r="T25" s="99"/>
      <c r="U25" s="99"/>
      <c r="V25" s="99"/>
      <c r="W25" s="99"/>
      <c r="X25" s="15"/>
      <c r="Y25" s="15"/>
      <c r="Z25" s="15"/>
      <c r="AA25" s="16"/>
      <c r="AC25"/>
      <c r="AD25" s="2"/>
    </row>
    <row r="26" spans="2:30" ht="12.5" x14ac:dyDescent="0.25">
      <c r="C26" s="49" t="s">
        <v>2</v>
      </c>
      <c r="D26" s="50">
        <f>MEDIAN(K5:K35)</f>
        <v>-4680</v>
      </c>
      <c r="E26" s="50">
        <f>MEDIAN(L5:L35)</f>
        <v>1726.9798900000001</v>
      </c>
      <c r="F26" s="50">
        <f>MEDIAN(M5:M35)</f>
        <v>-1238</v>
      </c>
      <c r="G26" s="50">
        <f>MEDIAN(N5:N35)</f>
        <v>47</v>
      </c>
      <c r="H26" s="50">
        <f>MEDIAN(O5:O35)</f>
        <v>247</v>
      </c>
      <c r="I26" s="1">
        <v>22</v>
      </c>
      <c r="J26" s="43">
        <v>1</v>
      </c>
      <c r="K26" s="68">
        <v>-9477</v>
      </c>
      <c r="L26" s="69">
        <v>592.87579000000005</v>
      </c>
      <c r="M26" s="69">
        <v>-3183</v>
      </c>
      <c r="N26" s="69">
        <v>21</v>
      </c>
      <c r="O26" s="71">
        <v>-1082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5" x14ac:dyDescent="0.25">
      <c r="G27" s="1" t="s">
        <v>25</v>
      </c>
      <c r="I27" s="1">
        <v>23</v>
      </c>
      <c r="J27" s="43">
        <v>1</v>
      </c>
      <c r="K27" s="68">
        <v>-9990</v>
      </c>
      <c r="L27" s="69">
        <v>396.62651</v>
      </c>
      <c r="M27" s="69">
        <v>-3584</v>
      </c>
      <c r="N27" s="69">
        <v>18</v>
      </c>
      <c r="O27" s="71">
        <v>-1418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5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68">
        <v>-10953</v>
      </c>
      <c r="L28" s="69">
        <v>319.47719999999998</v>
      </c>
      <c r="M28" s="69">
        <v>-3811</v>
      </c>
      <c r="N28" s="69">
        <v>15</v>
      </c>
      <c r="O28" s="71">
        <v>-1596</v>
      </c>
      <c r="P28" s="4"/>
      <c r="X28" s="15"/>
      <c r="Y28" s="15"/>
      <c r="Z28" s="15"/>
      <c r="AA28" s="16"/>
      <c r="AC28"/>
      <c r="AD28" s="2"/>
    </row>
    <row r="29" spans="2:30" ht="12.5" x14ac:dyDescent="0.25">
      <c r="B29" s="41"/>
      <c r="C29" s="41"/>
      <c r="I29" s="1">
        <v>25</v>
      </c>
      <c r="J29" s="43">
        <v>1</v>
      </c>
      <c r="K29" s="68">
        <v>-11721</v>
      </c>
      <c r="L29" s="69">
        <v>153.31591</v>
      </c>
      <c r="M29" s="69">
        <v>-4043</v>
      </c>
      <c r="N29" s="69">
        <v>8</v>
      </c>
      <c r="O29" s="71">
        <v>-1813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5" x14ac:dyDescent="0.25">
      <c r="B30" s="41"/>
      <c r="C30" s="41"/>
      <c r="I30" s="1">
        <v>26</v>
      </c>
      <c r="J30" s="43">
        <v>1</v>
      </c>
      <c r="K30" s="68">
        <v>-12314</v>
      </c>
      <c r="L30" s="69">
        <v>-108.81053</v>
      </c>
      <c r="M30" s="69">
        <v>-4348</v>
      </c>
      <c r="N30" s="69">
        <v>-60</v>
      </c>
      <c r="O30" s="71">
        <v>-1948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5" x14ac:dyDescent="0.25">
      <c r="B31" s="41"/>
      <c r="C31" s="41"/>
      <c r="I31" s="1">
        <v>27</v>
      </c>
      <c r="J31" s="43">
        <v>1</v>
      </c>
      <c r="K31" s="68">
        <v>-14014</v>
      </c>
      <c r="L31" s="69">
        <v>-966.00068999999996</v>
      </c>
      <c r="M31" s="69">
        <v>-4832</v>
      </c>
      <c r="N31" s="69">
        <v>-148</v>
      </c>
      <c r="O31" s="71">
        <v>-2292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5" x14ac:dyDescent="0.25">
      <c r="B32" s="41"/>
      <c r="C32" s="41"/>
      <c r="I32" s="1">
        <v>28</v>
      </c>
      <c r="J32" s="43">
        <v>1</v>
      </c>
      <c r="K32" s="68">
        <v>-14651</v>
      </c>
      <c r="L32" s="69">
        <v>-3088.8728099999998</v>
      </c>
      <c r="M32" s="69">
        <v>-5548</v>
      </c>
      <c r="N32" s="69">
        <v>-470</v>
      </c>
      <c r="O32" s="71">
        <v>-2970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5" x14ac:dyDescent="0.25">
      <c r="B33" s="41"/>
      <c r="C33" s="41"/>
      <c r="I33" s="1">
        <v>29</v>
      </c>
      <c r="J33" s="43">
        <v>1</v>
      </c>
      <c r="K33" s="68">
        <v>-17521</v>
      </c>
      <c r="L33" s="69">
        <v>-4529.0005300000003</v>
      </c>
      <c r="M33" s="69">
        <v>-6333</v>
      </c>
      <c r="N33" s="69">
        <v>-1052</v>
      </c>
      <c r="O33" s="71">
        <v>-3782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5" x14ac:dyDescent="0.25">
      <c r="B34" s="41"/>
      <c r="C34" s="41"/>
      <c r="I34" s="1">
        <v>30</v>
      </c>
      <c r="J34" s="43">
        <v>1</v>
      </c>
      <c r="K34" s="68">
        <v>-42677</v>
      </c>
      <c r="L34" s="69">
        <v>-8174.00072</v>
      </c>
      <c r="M34" s="69">
        <v>-10755</v>
      </c>
      <c r="N34" s="69">
        <v>-9166</v>
      </c>
      <c r="O34" s="71">
        <v>-7751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5" x14ac:dyDescent="0.25">
      <c r="B35" s="41"/>
      <c r="C35" s="41"/>
      <c r="I35" s="1">
        <v>31</v>
      </c>
      <c r="J35" s="44"/>
      <c r="K35" s="75"/>
      <c r="L35" s="73"/>
      <c r="M35" s="73"/>
      <c r="N35" s="73"/>
      <c r="O35" s="74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5" x14ac:dyDescent="0.25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5" x14ac:dyDescent="0.25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5" x14ac:dyDescent="0.25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5" x14ac:dyDescent="0.25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5" x14ac:dyDescent="0.25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5" x14ac:dyDescent="0.25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5" x14ac:dyDescent="0.25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5" x14ac:dyDescent="0.25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5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5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5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5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5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5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5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5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5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5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5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5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5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5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5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5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5" x14ac:dyDescent="0.25">
      <c r="V60" s="5"/>
      <c r="W60" s="5"/>
      <c r="X60" s="15"/>
      <c r="Y60" s="15"/>
      <c r="Z60" s="15"/>
      <c r="AA60" s="16"/>
      <c r="AC60"/>
      <c r="AD60" s="2"/>
    </row>
    <row r="61" spans="9:30" ht="12.5" x14ac:dyDescent="0.25">
      <c r="V61" s="5"/>
      <c r="W61" s="5"/>
      <c r="X61" s="15"/>
      <c r="Y61" s="15"/>
      <c r="Z61" s="15"/>
      <c r="AA61" s="16"/>
      <c r="AC61"/>
      <c r="AD61" s="2"/>
    </row>
    <row r="62" spans="9:30" ht="12.5" x14ac:dyDescent="0.25">
      <c r="V62" s="5"/>
      <c r="W62" s="5"/>
      <c r="X62" s="15"/>
      <c r="Y62" s="15"/>
      <c r="Z62" s="15"/>
      <c r="AA62" s="16"/>
      <c r="AC62"/>
      <c r="AD62" s="2"/>
    </row>
    <row r="63" spans="9:30" ht="12.5" x14ac:dyDescent="0.25">
      <c r="V63" s="5"/>
      <c r="W63" s="5"/>
      <c r="X63" s="15"/>
      <c r="Y63" s="15"/>
      <c r="Z63" s="15"/>
      <c r="AA63" s="16"/>
      <c r="AC63"/>
      <c r="AD63" s="2"/>
    </row>
    <row r="64" spans="9:30" ht="12.5" x14ac:dyDescent="0.25">
      <c r="V64" s="5"/>
      <c r="W64" s="5"/>
      <c r="X64" s="15"/>
      <c r="Y64" s="15"/>
      <c r="Z64" s="15"/>
      <c r="AA64" s="16"/>
      <c r="AC64"/>
      <c r="AD64" s="2"/>
    </row>
    <row r="65" spans="22:30" ht="12.5" x14ac:dyDescent="0.25">
      <c r="V65" s="5"/>
      <c r="W65" s="5"/>
      <c r="X65" s="15"/>
      <c r="Y65" s="15"/>
      <c r="Z65" s="15"/>
      <c r="AA65" s="16"/>
      <c r="AC65"/>
      <c r="AD65" s="2"/>
    </row>
    <row r="66" spans="22:30" ht="12.5" x14ac:dyDescent="0.25">
      <c r="V66" s="5"/>
      <c r="W66" s="5"/>
      <c r="X66" s="15"/>
      <c r="Y66" s="15"/>
      <c r="Z66" s="15"/>
      <c r="AA66" s="16"/>
      <c r="AC66"/>
      <c r="AD66" s="2"/>
    </row>
    <row r="67" spans="22:30" ht="12.5" x14ac:dyDescent="0.25">
      <c r="V67" s="5"/>
      <c r="W67" s="5"/>
      <c r="X67" s="15"/>
      <c r="Y67" s="15"/>
      <c r="Z67" s="15"/>
      <c r="AA67" s="16"/>
      <c r="AC67"/>
      <c r="AD67" s="2"/>
    </row>
    <row r="68" spans="22:30" ht="12.5" x14ac:dyDescent="0.25">
      <c r="V68" s="5"/>
      <c r="W68" s="5"/>
      <c r="X68" s="15"/>
      <c r="Y68" s="15"/>
      <c r="Z68" s="15"/>
      <c r="AA68" s="16"/>
      <c r="AC68"/>
      <c r="AD68" s="2"/>
    </row>
    <row r="69" spans="22:30" ht="12.5" x14ac:dyDescent="0.25">
      <c r="V69" s="5"/>
      <c r="W69" s="5"/>
      <c r="X69" s="15"/>
      <c r="Y69" s="15"/>
      <c r="Z69" s="15"/>
      <c r="AA69" s="16"/>
      <c r="AC69"/>
      <c r="AD69" s="2"/>
    </row>
    <row r="70" spans="22:30" ht="12.5" x14ac:dyDescent="0.25">
      <c r="V70" s="5"/>
      <c r="W70" s="5"/>
      <c r="X70" s="15"/>
      <c r="Y70" s="15"/>
      <c r="Z70" s="15"/>
      <c r="AA70" s="16"/>
      <c r="AC70"/>
      <c r="AD70" s="2"/>
    </row>
    <row r="71" spans="22:30" ht="12.5" x14ac:dyDescent="0.25">
      <c r="V71" s="5"/>
      <c r="W71" s="5"/>
      <c r="X71" s="15"/>
      <c r="Y71" s="15"/>
      <c r="Z71" s="15"/>
      <c r="AA71" s="16"/>
      <c r="AC71"/>
      <c r="AD71" s="2"/>
    </row>
    <row r="72" spans="22:30" ht="12.5" x14ac:dyDescent="0.25">
      <c r="V72" s="5"/>
      <c r="W72" s="5"/>
      <c r="X72" s="15"/>
      <c r="Y72" s="15"/>
      <c r="Z72" s="15"/>
      <c r="AA72" s="16"/>
      <c r="AC72"/>
      <c r="AD72" s="2"/>
    </row>
    <row r="73" spans="22:30" ht="12.5" x14ac:dyDescent="0.25">
      <c r="V73" s="5"/>
      <c r="W73" s="5"/>
      <c r="X73" s="15"/>
      <c r="Y73" s="15"/>
      <c r="Z73" s="15"/>
      <c r="AA73" s="16"/>
      <c r="AC73"/>
      <c r="AD73" s="2"/>
    </row>
    <row r="74" spans="22:30" ht="12.5" x14ac:dyDescent="0.25">
      <c r="V74" s="5"/>
      <c r="W74" s="5"/>
      <c r="X74" s="15"/>
      <c r="Y74" s="15"/>
      <c r="Z74" s="15"/>
      <c r="AA74" s="16"/>
      <c r="AC74"/>
      <c r="AD74" s="2"/>
    </row>
    <row r="75" spans="22:30" ht="12.5" x14ac:dyDescent="0.25">
      <c r="V75" s="5"/>
      <c r="W75" s="5"/>
      <c r="X75" s="15"/>
      <c r="Y75" s="15"/>
      <c r="Z75" s="15"/>
      <c r="AA75" s="16"/>
      <c r="AC75"/>
      <c r="AD75" s="2"/>
    </row>
    <row r="76" spans="22:30" ht="12.5" x14ac:dyDescent="0.25">
      <c r="V76" s="5"/>
      <c r="W76" s="5"/>
      <c r="X76" s="15"/>
      <c r="Y76" s="15"/>
      <c r="Z76" s="15"/>
      <c r="AA76" s="16"/>
      <c r="AC76"/>
      <c r="AD76" s="2"/>
    </row>
    <row r="77" spans="22:30" ht="12.5" x14ac:dyDescent="0.25">
      <c r="V77" s="5"/>
      <c r="W77" s="5"/>
      <c r="X77" s="15"/>
      <c r="Y77" s="15"/>
      <c r="Z77" s="15"/>
      <c r="AA77" s="16"/>
      <c r="AC77"/>
      <c r="AD77" s="2"/>
    </row>
    <row r="78" spans="22:30" ht="12.5" x14ac:dyDescent="0.25">
      <c r="V78" s="5"/>
      <c r="W78" s="5"/>
      <c r="X78" s="15"/>
      <c r="Y78" s="15"/>
      <c r="Z78" s="15"/>
      <c r="AA78" s="16"/>
      <c r="AC78"/>
      <c r="AD78" s="2"/>
    </row>
    <row r="79" spans="22:30" ht="12.5" x14ac:dyDescent="0.25">
      <c r="V79" s="5"/>
      <c r="W79" s="5"/>
      <c r="X79" s="15"/>
      <c r="Y79" s="15"/>
      <c r="Z79" s="15"/>
      <c r="AA79" s="16"/>
      <c r="AC79"/>
      <c r="AD79" s="2"/>
    </row>
    <row r="80" spans="22:30" ht="12.5" x14ac:dyDescent="0.25">
      <c r="V80" s="5"/>
      <c r="W80" s="5"/>
      <c r="X80" s="15"/>
      <c r="Y80" s="15"/>
      <c r="Z80" s="15"/>
      <c r="AA80" s="16"/>
      <c r="AC80"/>
      <c r="AD80" s="2"/>
    </row>
    <row r="81" spans="9:30" ht="12.5" x14ac:dyDescent="0.25">
      <c r="V81" s="5"/>
      <c r="W81" s="5"/>
      <c r="X81" s="15"/>
      <c r="Y81" s="15"/>
      <c r="Z81" s="15"/>
      <c r="AA81" s="16"/>
      <c r="AC81"/>
      <c r="AD81" s="2"/>
    </row>
    <row r="82" spans="9:30" ht="12.5" x14ac:dyDescent="0.25">
      <c r="V82" s="5"/>
      <c r="W82" s="5"/>
      <c r="X82" s="15"/>
      <c r="Y82" s="15"/>
      <c r="Z82" s="15"/>
      <c r="AA82" s="16"/>
      <c r="AC82"/>
      <c r="AD82" s="2"/>
    </row>
    <row r="83" spans="9:30" ht="12.5" x14ac:dyDescent="0.25">
      <c r="V83" s="5"/>
      <c r="W83" s="5"/>
      <c r="X83" s="15"/>
      <c r="Y83" s="15"/>
      <c r="Z83" s="15"/>
      <c r="AA83" s="16"/>
      <c r="AC83"/>
      <c r="AD83" s="2"/>
    </row>
    <row r="84" spans="9:30" ht="12.5" x14ac:dyDescent="0.25">
      <c r="V84" s="5"/>
      <c r="W84" s="5"/>
      <c r="X84" s="15"/>
      <c r="Y84" s="15"/>
      <c r="Z84" s="15"/>
      <c r="AA84" s="16"/>
      <c r="AC84"/>
      <c r="AD84" s="2"/>
    </row>
    <row r="85" spans="9:30" ht="12.5" x14ac:dyDescent="0.25">
      <c r="V85" s="5"/>
      <c r="W85" s="5"/>
      <c r="X85" s="15"/>
      <c r="Y85" s="15"/>
      <c r="Z85" s="15"/>
      <c r="AA85" s="16"/>
      <c r="AC85"/>
      <c r="AD85" s="2"/>
    </row>
    <row r="86" spans="9:30" ht="12.5" x14ac:dyDescent="0.25">
      <c r="V86" s="5"/>
      <c r="W86" s="5"/>
      <c r="X86" s="15"/>
      <c r="Y86" s="15"/>
      <c r="Z86" s="15"/>
      <c r="AA86" s="16"/>
      <c r="AC86"/>
      <c r="AD86" s="2"/>
    </row>
    <row r="87" spans="9:30" ht="12.5" x14ac:dyDescent="0.25">
      <c r="V87" s="5"/>
      <c r="W87" s="5"/>
      <c r="X87" s="15"/>
      <c r="Y87" s="15"/>
      <c r="Z87" s="15"/>
      <c r="AA87" s="16"/>
      <c r="AC87"/>
      <c r="AD87" s="2"/>
    </row>
    <row r="88" spans="9:30" ht="12.5" x14ac:dyDescent="0.25">
      <c r="V88" s="5"/>
      <c r="W88" s="5"/>
      <c r="X88" s="15"/>
      <c r="Y88" s="15"/>
      <c r="Z88" s="15"/>
      <c r="AA88" s="16"/>
      <c r="AC88"/>
      <c r="AD88" s="2"/>
    </row>
    <row r="89" spans="9:30" ht="12.5" x14ac:dyDescent="0.25">
      <c r="V89" s="5"/>
      <c r="W89" s="5"/>
      <c r="X89" s="15"/>
      <c r="Y89" s="15"/>
      <c r="Z89" s="15"/>
      <c r="AA89" s="16"/>
      <c r="AC89"/>
      <c r="AD89" s="2"/>
    </row>
    <row r="90" spans="9:30" ht="12.5" x14ac:dyDescent="0.25">
      <c r="V90" s="5"/>
      <c r="W90" s="5"/>
      <c r="X90" s="15"/>
      <c r="Y90" s="15"/>
      <c r="Z90" s="15"/>
      <c r="AA90" s="16"/>
      <c r="AC90"/>
      <c r="AD90" s="2"/>
    </row>
    <row r="91" spans="9:30" ht="12.5" x14ac:dyDescent="0.25">
      <c r="V91" s="5"/>
      <c r="W91" s="5"/>
      <c r="X91" s="15"/>
      <c r="Y91" s="15"/>
      <c r="Z91" s="15"/>
      <c r="AA91" s="16"/>
      <c r="AC91"/>
      <c r="AD91" s="2"/>
    </row>
    <row r="92" spans="9:30" ht="12.5" x14ac:dyDescent="0.25">
      <c r="V92" s="5"/>
      <c r="W92" s="5"/>
      <c r="X92" s="15"/>
      <c r="Y92" s="15"/>
      <c r="Z92" s="15"/>
      <c r="AA92" s="16"/>
      <c r="AC92"/>
      <c r="AD92" s="2"/>
    </row>
    <row r="93" spans="9:30" ht="12.5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5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5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5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zoomScale="85" zoomScaleNormal="85" workbookViewId="0">
      <selection activeCell="AC33" sqref="AC33"/>
    </sheetView>
  </sheetViews>
  <sheetFormatPr defaultColWidth="9.1796875" defaultRowHeight="11.5" x14ac:dyDescent="0.25"/>
  <cols>
    <col min="1" max="1" width="2.453125" style="1" customWidth="1"/>
    <col min="2" max="2" width="2.54296875" style="1" customWidth="1"/>
    <col min="3" max="3" width="14.54296875" style="1" customWidth="1"/>
    <col min="4" max="4" width="10" style="1" bestFit="1" customWidth="1"/>
    <col min="5" max="5" width="10.81640625" style="1" bestFit="1" customWidth="1"/>
    <col min="6" max="6" width="10" style="1" bestFit="1" customWidth="1"/>
    <col min="7" max="8" width="10" style="1" customWidth="1"/>
    <col min="9" max="9" width="4.1796875" style="1" customWidth="1"/>
    <col min="10" max="15" width="8.54296875" style="1" customWidth="1"/>
    <col min="16" max="16" width="2.54296875" style="1" customWidth="1"/>
    <col min="17" max="17" width="18.453125" style="1" customWidth="1"/>
    <col min="18" max="22" width="9.1796875" style="1"/>
    <col min="23" max="23" width="3.54296875" style="1" customWidth="1"/>
    <col min="24" max="24" width="15.81640625" style="14" bestFit="1" customWidth="1"/>
    <col min="25" max="26" width="6.54296875" style="14" bestFit="1" customWidth="1"/>
    <col min="27" max="27" width="7.81640625" style="14" bestFit="1" customWidth="1"/>
    <col min="28" max="28" width="8" style="14" bestFit="1" customWidth="1"/>
    <col min="29" max="16384" width="9.1796875" style="1"/>
  </cols>
  <sheetData>
    <row r="2" spans="2:31" x14ac:dyDescent="0.25">
      <c r="C2" s="99" t="s">
        <v>24</v>
      </c>
      <c r="D2" s="99"/>
      <c r="E2" s="99"/>
      <c r="F2" s="99"/>
      <c r="G2" s="99"/>
      <c r="H2" s="99"/>
    </row>
    <row r="3" spans="2:31" ht="29.25" customHeight="1" x14ac:dyDescent="0.3">
      <c r="C3" s="99" t="s">
        <v>21</v>
      </c>
      <c r="D3" s="99"/>
      <c r="E3" s="99"/>
      <c r="F3" s="99"/>
      <c r="G3" s="99"/>
      <c r="H3" s="99"/>
      <c r="I3" s="27"/>
      <c r="J3" s="99" t="s">
        <v>18</v>
      </c>
      <c r="K3" s="99"/>
      <c r="L3" s="99"/>
      <c r="M3" s="99"/>
      <c r="N3" s="99"/>
      <c r="O3" s="99"/>
      <c r="P3" s="27"/>
      <c r="Q3" s="99" t="s">
        <v>20</v>
      </c>
      <c r="R3" s="99"/>
      <c r="S3" s="99"/>
      <c r="T3" s="99"/>
      <c r="U3" s="99"/>
      <c r="V3" s="99"/>
      <c r="W3" s="17"/>
    </row>
    <row r="4" spans="2:31" s="3" customFormat="1" ht="41.25" customHeight="1" x14ac:dyDescent="0.25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5" x14ac:dyDescent="0.25">
      <c r="C5" s="40" t="s">
        <v>12</v>
      </c>
      <c r="D5" s="39">
        <v>12137</v>
      </c>
      <c r="E5" s="39">
        <v>16395.000199999999</v>
      </c>
      <c r="F5" s="39">
        <v>11082</v>
      </c>
      <c r="G5" s="39">
        <v>239</v>
      </c>
      <c r="H5" s="39">
        <v>5979</v>
      </c>
      <c r="I5" s="1">
        <v>1</v>
      </c>
      <c r="J5" s="42">
        <v>1</v>
      </c>
      <c r="K5" s="31">
        <v>12137</v>
      </c>
      <c r="L5" s="32">
        <v>16395.000199999999</v>
      </c>
      <c r="M5" s="32">
        <v>11082</v>
      </c>
      <c r="N5" s="32">
        <v>239</v>
      </c>
      <c r="O5" s="33">
        <v>5979</v>
      </c>
      <c r="X5" s="3"/>
      <c r="AC5"/>
      <c r="AD5" s="2"/>
      <c r="AE5" s="6"/>
    </row>
    <row r="6" spans="2:31" ht="12.5" x14ac:dyDescent="0.25">
      <c r="B6" s="41"/>
      <c r="C6" s="40" t="s">
        <v>13</v>
      </c>
      <c r="D6" s="39">
        <v>23970</v>
      </c>
      <c r="E6" s="39">
        <v>9675.7088999999996</v>
      </c>
      <c r="F6" s="39">
        <v>8957</v>
      </c>
      <c r="G6" s="39">
        <v>11657</v>
      </c>
      <c r="H6" s="39">
        <v>24223</v>
      </c>
      <c r="I6" s="1">
        <v>2</v>
      </c>
      <c r="J6" s="43">
        <v>1</v>
      </c>
      <c r="K6" s="34">
        <v>10070</v>
      </c>
      <c r="L6" s="18">
        <v>9046.3806800000002</v>
      </c>
      <c r="M6" s="18">
        <v>6679</v>
      </c>
      <c r="N6" s="18">
        <v>134</v>
      </c>
      <c r="O6" s="35">
        <v>3625</v>
      </c>
      <c r="X6" s="3"/>
      <c r="AC6"/>
      <c r="AD6" s="2"/>
    </row>
    <row r="7" spans="2:31" ht="12.5" x14ac:dyDescent="0.25">
      <c r="I7" s="1">
        <v>3</v>
      </c>
      <c r="J7" s="43">
        <v>1</v>
      </c>
      <c r="K7" s="34">
        <v>5990</v>
      </c>
      <c r="L7" s="18">
        <v>8201.3489000000009</v>
      </c>
      <c r="M7" s="18">
        <v>4961</v>
      </c>
      <c r="N7" s="18">
        <v>106</v>
      </c>
      <c r="O7" s="35">
        <v>3226</v>
      </c>
      <c r="W7" s="5"/>
      <c r="X7" s="3"/>
      <c r="AC7"/>
      <c r="AD7" s="2"/>
    </row>
    <row r="8" spans="2:31" ht="12.5" x14ac:dyDescent="0.25">
      <c r="I8" s="1">
        <v>4</v>
      </c>
      <c r="J8" s="43">
        <v>1</v>
      </c>
      <c r="K8" s="34">
        <v>5576</v>
      </c>
      <c r="L8" s="18">
        <v>7729.4906300000002</v>
      </c>
      <c r="M8" s="18">
        <v>4209</v>
      </c>
      <c r="N8" s="18">
        <v>102</v>
      </c>
      <c r="O8" s="35">
        <v>2903</v>
      </c>
      <c r="W8" s="5"/>
      <c r="X8" s="3"/>
      <c r="AC8"/>
      <c r="AD8" s="2"/>
    </row>
    <row r="9" spans="2:31" ht="12.5" x14ac:dyDescent="0.25">
      <c r="I9" s="1">
        <v>5</v>
      </c>
      <c r="J9" s="43">
        <v>1</v>
      </c>
      <c r="K9" s="34">
        <v>4456</v>
      </c>
      <c r="L9" s="18">
        <v>6966.0003200000001</v>
      </c>
      <c r="M9" s="18">
        <v>4068</v>
      </c>
      <c r="N9" s="18">
        <v>97</v>
      </c>
      <c r="O9" s="35">
        <v>2567</v>
      </c>
      <c r="W9" s="5"/>
      <c r="X9" s="3"/>
      <c r="AC9"/>
      <c r="AD9" s="2"/>
    </row>
    <row r="10" spans="2:31" ht="12.5" x14ac:dyDescent="0.25">
      <c r="I10" s="1">
        <v>6</v>
      </c>
      <c r="J10" s="43">
        <v>1</v>
      </c>
      <c r="K10" s="34">
        <v>3974</v>
      </c>
      <c r="L10" s="18">
        <v>6837.9993400000003</v>
      </c>
      <c r="M10" s="18">
        <v>3972</v>
      </c>
      <c r="N10" s="18">
        <v>86</v>
      </c>
      <c r="O10" s="35">
        <v>1984</v>
      </c>
      <c r="W10" s="5"/>
      <c r="X10" s="3"/>
      <c r="AC10"/>
      <c r="AD10" s="2"/>
    </row>
    <row r="11" spans="2:31" ht="12.75" customHeight="1" x14ac:dyDescent="0.25">
      <c r="C11" s="99" t="s">
        <v>17</v>
      </c>
      <c r="D11" s="99"/>
      <c r="E11" s="99"/>
      <c r="F11" s="99"/>
      <c r="G11" s="99"/>
      <c r="H11" s="99"/>
      <c r="I11" s="1">
        <v>7</v>
      </c>
      <c r="J11" s="43">
        <v>1</v>
      </c>
      <c r="K11" s="34">
        <v>3071</v>
      </c>
      <c r="L11" s="18">
        <v>6464.2504499999995</v>
      </c>
      <c r="M11" s="18">
        <v>3254</v>
      </c>
      <c r="N11" s="18">
        <v>82</v>
      </c>
      <c r="O11" s="35">
        <v>1868</v>
      </c>
      <c r="W11" s="5"/>
      <c r="X11" s="3"/>
      <c r="AC11"/>
      <c r="AD11" s="2"/>
    </row>
    <row r="12" spans="2:31" ht="12.5" x14ac:dyDescent="0.25">
      <c r="C12" s="99"/>
      <c r="D12" s="99"/>
      <c r="E12" s="99"/>
      <c r="F12" s="99"/>
      <c r="G12" s="99"/>
      <c r="H12" s="99"/>
      <c r="I12" s="1">
        <v>8</v>
      </c>
      <c r="J12" s="43">
        <v>1</v>
      </c>
      <c r="K12" s="34">
        <v>2149</v>
      </c>
      <c r="L12" s="18">
        <v>6373.0002400000003</v>
      </c>
      <c r="M12" s="18">
        <v>2875</v>
      </c>
      <c r="N12" s="18">
        <v>76</v>
      </c>
      <c r="O12" s="35">
        <v>1771</v>
      </c>
      <c r="W12" s="5"/>
      <c r="X12" s="3"/>
      <c r="AC12"/>
      <c r="AD12" s="2"/>
    </row>
    <row r="13" spans="2:31" ht="12.5" x14ac:dyDescent="0.25">
      <c r="C13" s="4"/>
      <c r="D13" s="101" t="s">
        <v>10</v>
      </c>
      <c r="E13" s="103"/>
      <c r="F13" s="103"/>
      <c r="G13" s="103"/>
      <c r="H13" s="103"/>
      <c r="I13" s="1">
        <v>9</v>
      </c>
      <c r="J13" s="43">
        <v>1</v>
      </c>
      <c r="K13" s="34">
        <v>1130</v>
      </c>
      <c r="L13" s="18">
        <v>6075.8378899999998</v>
      </c>
      <c r="M13" s="18">
        <v>2398</v>
      </c>
      <c r="N13" s="18">
        <v>73</v>
      </c>
      <c r="O13" s="35">
        <v>1558</v>
      </c>
      <c r="W13" s="5"/>
      <c r="X13" s="3"/>
      <c r="AC13"/>
      <c r="AD13" s="2"/>
    </row>
    <row r="14" spans="2:31" ht="12.75" customHeight="1" x14ac:dyDescent="0.25">
      <c r="C14" s="19"/>
      <c r="D14" s="46" t="s">
        <v>7</v>
      </c>
      <c r="E14" s="47" t="s">
        <v>5</v>
      </c>
      <c r="F14" s="47" t="s">
        <v>6</v>
      </c>
      <c r="G14" s="47" t="s">
        <v>15</v>
      </c>
      <c r="H14" s="48" t="s">
        <v>14</v>
      </c>
      <c r="I14" s="1">
        <v>10</v>
      </c>
      <c r="J14" s="43">
        <v>1</v>
      </c>
      <c r="K14" s="34">
        <v>319</v>
      </c>
      <c r="L14" s="18">
        <v>5764.0002599999998</v>
      </c>
      <c r="M14" s="18">
        <v>2070</v>
      </c>
      <c r="N14" s="18">
        <v>67</v>
      </c>
      <c r="O14" s="35">
        <v>1448</v>
      </c>
      <c r="W14" s="5"/>
      <c r="X14" s="3"/>
      <c r="AC14"/>
      <c r="AD14" s="2"/>
    </row>
    <row r="15" spans="2:31" ht="12.75" customHeight="1" x14ac:dyDescent="0.25">
      <c r="C15" s="20" t="s">
        <v>0</v>
      </c>
      <c r="D15" s="31">
        <v>12137</v>
      </c>
      <c r="E15" s="32">
        <v>16395.000199999999</v>
      </c>
      <c r="F15" s="32">
        <v>11082</v>
      </c>
      <c r="G15" s="32">
        <v>239</v>
      </c>
      <c r="H15" s="33">
        <v>5979</v>
      </c>
      <c r="I15" s="1">
        <v>11</v>
      </c>
      <c r="J15" s="43">
        <v>1</v>
      </c>
      <c r="K15" s="34">
        <v>-271</v>
      </c>
      <c r="L15" s="18">
        <v>5654.00036</v>
      </c>
      <c r="M15" s="18">
        <v>1939</v>
      </c>
      <c r="N15" s="18">
        <v>65</v>
      </c>
      <c r="O15" s="35">
        <v>1280</v>
      </c>
      <c r="W15" s="8"/>
      <c r="X15" s="3"/>
      <c r="AC15"/>
      <c r="AD15" s="2"/>
    </row>
    <row r="16" spans="2:31" ht="12.5" x14ac:dyDescent="0.25">
      <c r="C16" s="21">
        <v>0.95</v>
      </c>
      <c r="D16" s="34">
        <v>8030</v>
      </c>
      <c r="E16" s="18">
        <v>8623.8647899999996</v>
      </c>
      <c r="F16" s="18">
        <v>5820</v>
      </c>
      <c r="G16" s="18">
        <v>120</v>
      </c>
      <c r="H16" s="35">
        <v>3425.5</v>
      </c>
      <c r="I16" s="1">
        <v>12</v>
      </c>
      <c r="J16" s="43">
        <v>1</v>
      </c>
      <c r="K16" s="34">
        <v>-794</v>
      </c>
      <c r="L16" s="18">
        <v>5473.9081800000004</v>
      </c>
      <c r="M16" s="18">
        <v>1728</v>
      </c>
      <c r="N16" s="18">
        <v>54</v>
      </c>
      <c r="O16" s="35">
        <v>1107</v>
      </c>
      <c r="W16" s="8"/>
      <c r="X16" s="3"/>
      <c r="AC16"/>
      <c r="AD16" s="2"/>
    </row>
    <row r="17" spans="1:30" ht="12.5" x14ac:dyDescent="0.25">
      <c r="C17" s="22">
        <v>0.75</v>
      </c>
      <c r="D17" s="34">
        <v>1639.5</v>
      </c>
      <c r="E17" s="18">
        <v>6224.419065</v>
      </c>
      <c r="F17" s="18">
        <v>2636.5</v>
      </c>
      <c r="G17" s="18">
        <v>74.5</v>
      </c>
      <c r="H17" s="35">
        <v>1664.5</v>
      </c>
      <c r="I17" s="1">
        <v>13</v>
      </c>
      <c r="J17" s="43">
        <v>1</v>
      </c>
      <c r="K17" s="34">
        <v>-1481</v>
      </c>
      <c r="L17" s="18">
        <v>5043.1660199999997</v>
      </c>
      <c r="M17" s="18">
        <v>1505</v>
      </c>
      <c r="N17" s="18">
        <v>51</v>
      </c>
      <c r="O17" s="35">
        <v>911</v>
      </c>
      <c r="W17" s="5"/>
      <c r="X17" s="3"/>
      <c r="AC17"/>
      <c r="AD17" s="2"/>
    </row>
    <row r="18" spans="1:30" ht="12.5" x14ac:dyDescent="0.25">
      <c r="C18" s="22">
        <v>0.5</v>
      </c>
      <c r="D18" s="34">
        <v>-3301</v>
      </c>
      <c r="E18" s="18">
        <v>4564.9997199999998</v>
      </c>
      <c r="F18" s="18">
        <v>487</v>
      </c>
      <c r="G18" s="18">
        <v>42</v>
      </c>
      <c r="H18" s="35">
        <v>568</v>
      </c>
      <c r="I18" s="1">
        <v>14</v>
      </c>
      <c r="J18" s="43">
        <v>1</v>
      </c>
      <c r="K18" s="34">
        <v>-1875</v>
      </c>
      <c r="L18" s="18">
        <v>4869.0003900000002</v>
      </c>
      <c r="M18" s="18">
        <v>1161</v>
      </c>
      <c r="N18" s="18">
        <v>47</v>
      </c>
      <c r="O18" s="35">
        <v>783</v>
      </c>
      <c r="W18" s="5"/>
      <c r="X18" s="3"/>
      <c r="AC18"/>
      <c r="AD18" s="2"/>
    </row>
    <row r="19" spans="1:30" ht="12.5" x14ac:dyDescent="0.25">
      <c r="C19" s="22">
        <v>0.25</v>
      </c>
      <c r="D19" s="34">
        <v>-8067</v>
      </c>
      <c r="E19" s="18">
        <v>2780.31268</v>
      </c>
      <c r="F19" s="18">
        <v>-1118</v>
      </c>
      <c r="G19" s="18">
        <v>18</v>
      </c>
      <c r="H19" s="35">
        <v>-1074</v>
      </c>
      <c r="I19" s="1">
        <v>15</v>
      </c>
      <c r="J19" s="43">
        <v>1</v>
      </c>
      <c r="K19" s="34">
        <v>-2317</v>
      </c>
      <c r="L19" s="18">
        <v>4664.9994399999996</v>
      </c>
      <c r="M19" s="18">
        <v>791</v>
      </c>
      <c r="N19" s="18">
        <v>45</v>
      </c>
      <c r="O19" s="35">
        <v>730</v>
      </c>
      <c r="P19" s="4"/>
      <c r="W19" s="5"/>
      <c r="X19" s="3"/>
      <c r="AC19"/>
      <c r="AD19" s="2"/>
    </row>
    <row r="20" spans="1:30" ht="12.5" x14ac:dyDescent="0.25">
      <c r="C20" s="21">
        <v>0.05</v>
      </c>
      <c r="D20" s="34">
        <v>-12762</v>
      </c>
      <c r="E20" s="18">
        <v>-659.92960500000004</v>
      </c>
      <c r="F20" s="18">
        <v>-2956</v>
      </c>
      <c r="G20" s="18">
        <v>-785.5</v>
      </c>
      <c r="H20" s="35">
        <v>-2699.5</v>
      </c>
      <c r="I20" s="1">
        <v>16</v>
      </c>
      <c r="J20" s="43">
        <v>1</v>
      </c>
      <c r="K20" s="34">
        <v>-3301</v>
      </c>
      <c r="L20" s="18">
        <v>4564.9997199999998</v>
      </c>
      <c r="M20" s="18">
        <v>487</v>
      </c>
      <c r="N20" s="18">
        <v>42</v>
      </c>
      <c r="O20" s="35">
        <v>568</v>
      </c>
      <c r="P20" s="4"/>
      <c r="W20" s="5"/>
      <c r="X20" s="3"/>
      <c r="AC20"/>
      <c r="AD20" s="2"/>
    </row>
    <row r="21" spans="1:30" ht="12.5" x14ac:dyDescent="0.25">
      <c r="C21" s="56" t="s">
        <v>3</v>
      </c>
      <c r="D21" s="36">
        <v>-23970</v>
      </c>
      <c r="E21" s="23">
        <v>-9675.7088999999996</v>
      </c>
      <c r="F21" s="23">
        <v>-8957</v>
      </c>
      <c r="G21" s="23">
        <v>-11657</v>
      </c>
      <c r="H21" s="37">
        <v>-24223</v>
      </c>
      <c r="I21" s="1">
        <v>17</v>
      </c>
      <c r="J21" s="43">
        <v>1</v>
      </c>
      <c r="K21" s="34">
        <v>-3938</v>
      </c>
      <c r="L21" s="18">
        <v>4389.1197000000002</v>
      </c>
      <c r="M21" s="18">
        <v>364</v>
      </c>
      <c r="N21" s="18">
        <v>41</v>
      </c>
      <c r="O21" s="35">
        <v>81</v>
      </c>
      <c r="P21" s="4"/>
      <c r="W21" s="5"/>
      <c r="X21" s="3"/>
      <c r="AC21"/>
      <c r="AD21" s="2"/>
    </row>
    <row r="22" spans="1:30" ht="12.5" x14ac:dyDescent="0.25">
      <c r="C22" s="55" t="s">
        <v>1</v>
      </c>
      <c r="D22" s="31">
        <v>-3271.8709677419356</v>
      </c>
      <c r="E22" s="32">
        <v>4297.5015225806465</v>
      </c>
      <c r="F22" s="32">
        <v>880.29032258064512</v>
      </c>
      <c r="G22" s="32">
        <v>-390.45161290322579</v>
      </c>
      <c r="H22" s="33">
        <v>-284.58064516129031</v>
      </c>
      <c r="I22" s="1">
        <v>18</v>
      </c>
      <c r="J22" s="43">
        <v>1</v>
      </c>
      <c r="K22" s="34">
        <v>-4488</v>
      </c>
      <c r="L22" s="18">
        <v>4013.9997800000001</v>
      </c>
      <c r="M22" s="18">
        <v>204</v>
      </c>
      <c r="N22" s="18">
        <v>40</v>
      </c>
      <c r="O22" s="35">
        <v>-194</v>
      </c>
      <c r="P22" s="4"/>
      <c r="W22" s="5"/>
      <c r="AC22"/>
      <c r="AD22" s="2"/>
    </row>
    <row r="23" spans="1:30" ht="12.5" x14ac:dyDescent="0.25">
      <c r="C23" s="24" t="s">
        <v>4</v>
      </c>
      <c r="D23" s="36">
        <v>7553.4011709601637</v>
      </c>
      <c r="E23" s="23">
        <v>4129.9366358300913</v>
      </c>
      <c r="F23" s="23">
        <v>3543.2996598608324</v>
      </c>
      <c r="G23" s="23">
        <v>2105.2747855281614</v>
      </c>
      <c r="H23" s="37">
        <v>4863.9966952715849</v>
      </c>
      <c r="I23" s="1">
        <v>19</v>
      </c>
      <c r="J23" s="43">
        <v>1</v>
      </c>
      <c r="K23" s="34">
        <v>-5411</v>
      </c>
      <c r="L23" s="18">
        <v>3772.4795100000001</v>
      </c>
      <c r="M23" s="18">
        <v>33</v>
      </c>
      <c r="N23" s="18">
        <v>38</v>
      </c>
      <c r="O23" s="35">
        <v>-304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5">
      <c r="C24" s="25" t="s">
        <v>8</v>
      </c>
      <c r="D24" s="62">
        <v>0.32258064516129031</v>
      </c>
      <c r="E24" s="63">
        <v>0.90322580645161288</v>
      </c>
      <c r="F24" s="63">
        <v>0.61290322580645162</v>
      </c>
      <c r="G24" s="63">
        <v>0.80645161290322576</v>
      </c>
      <c r="H24" s="64">
        <v>0.5161290322580645</v>
      </c>
      <c r="I24" s="1">
        <v>20</v>
      </c>
      <c r="J24" s="43">
        <v>1</v>
      </c>
      <c r="K24" s="34">
        <v>-5905</v>
      </c>
      <c r="L24" s="18">
        <v>3491.0814099999998</v>
      </c>
      <c r="M24" s="18">
        <v>-126</v>
      </c>
      <c r="N24" s="18">
        <v>34</v>
      </c>
      <c r="O24" s="35">
        <v>-473</v>
      </c>
      <c r="P24" s="4"/>
      <c r="Q24" s="99" t="s">
        <v>16</v>
      </c>
      <c r="R24" s="99"/>
      <c r="S24" s="99"/>
      <c r="T24" s="99"/>
      <c r="U24" s="99"/>
      <c r="V24" s="99"/>
      <c r="W24" s="99"/>
      <c r="X24" s="15"/>
      <c r="Y24" s="15"/>
      <c r="Z24" s="15"/>
      <c r="AA24" s="16"/>
      <c r="AC24"/>
      <c r="AD24" s="2"/>
    </row>
    <row r="25" spans="1:30" ht="12.75" customHeight="1" x14ac:dyDescent="0.25">
      <c r="C25" s="26" t="s">
        <v>9</v>
      </c>
      <c r="D25" s="65">
        <v>0.67741935483870974</v>
      </c>
      <c r="E25" s="66">
        <v>9.6774193548387122E-2</v>
      </c>
      <c r="F25" s="66">
        <v>0.38709677419354838</v>
      </c>
      <c r="G25" s="66">
        <v>0.19354838709677424</v>
      </c>
      <c r="H25" s="67">
        <v>0.4838709677419355</v>
      </c>
      <c r="I25" s="1">
        <v>21</v>
      </c>
      <c r="J25" s="43">
        <v>1</v>
      </c>
      <c r="K25" s="34">
        <v>-6614</v>
      </c>
      <c r="L25" s="18">
        <v>3250.6795200000001</v>
      </c>
      <c r="M25" s="18">
        <v>-298</v>
      </c>
      <c r="N25" s="18">
        <v>29</v>
      </c>
      <c r="O25" s="35">
        <v>-655</v>
      </c>
      <c r="P25" s="4"/>
      <c r="Q25" s="99"/>
      <c r="R25" s="99"/>
      <c r="S25" s="99"/>
      <c r="T25" s="99"/>
      <c r="U25" s="99"/>
      <c r="V25" s="99"/>
      <c r="W25" s="99"/>
      <c r="X25" s="15"/>
      <c r="Y25" s="15"/>
      <c r="Z25" s="15"/>
      <c r="AA25" s="16"/>
      <c r="AC25"/>
      <c r="AD25" s="2"/>
    </row>
    <row r="26" spans="1:30" ht="12.5" x14ac:dyDescent="0.25">
      <c r="C26" s="49" t="s">
        <v>2</v>
      </c>
      <c r="D26" s="50">
        <f>MEDIAN(K5:K35)</f>
        <v>-3301</v>
      </c>
      <c r="E26" s="50">
        <f>MEDIAN(L5:L35)</f>
        <v>4564.9997199999998</v>
      </c>
      <c r="F26" s="50">
        <f>MEDIAN(M5:M35)</f>
        <v>487</v>
      </c>
      <c r="G26" s="50">
        <f>MEDIAN(N5:N35)</f>
        <v>42</v>
      </c>
      <c r="H26" s="50">
        <f>MEDIAN(O5:O35)</f>
        <v>568</v>
      </c>
      <c r="I26" s="1">
        <v>22</v>
      </c>
      <c r="J26" s="43">
        <v>1</v>
      </c>
      <c r="K26" s="34">
        <v>-6938</v>
      </c>
      <c r="L26" s="18">
        <v>3158.8189200000002</v>
      </c>
      <c r="M26" s="18">
        <v>-738</v>
      </c>
      <c r="N26" s="18">
        <v>25</v>
      </c>
      <c r="O26" s="35">
        <v>-846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5" x14ac:dyDescent="0.25">
      <c r="I27" s="1">
        <v>23</v>
      </c>
      <c r="J27" s="43">
        <v>1</v>
      </c>
      <c r="K27" s="34">
        <v>-7862</v>
      </c>
      <c r="L27" s="18">
        <v>2892.36438</v>
      </c>
      <c r="M27" s="18">
        <v>-1002</v>
      </c>
      <c r="N27" s="18">
        <v>21</v>
      </c>
      <c r="O27" s="35">
        <v>-993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5" x14ac:dyDescent="0.25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-8272</v>
      </c>
      <c r="L28" s="18">
        <v>2668.26098</v>
      </c>
      <c r="M28" s="18">
        <v>-1234</v>
      </c>
      <c r="N28" s="18">
        <v>15</v>
      </c>
      <c r="O28" s="35">
        <v>-1155</v>
      </c>
      <c r="P28" s="4"/>
      <c r="X28" s="15"/>
      <c r="Y28" s="15"/>
      <c r="Z28" s="15"/>
      <c r="AA28" s="16"/>
      <c r="AC28"/>
      <c r="AD28" s="2"/>
    </row>
    <row r="29" spans="1:30" ht="12.5" x14ac:dyDescent="0.25">
      <c r="I29" s="1">
        <v>25</v>
      </c>
      <c r="J29" s="43">
        <v>1</v>
      </c>
      <c r="K29" s="34">
        <v>-9108</v>
      </c>
      <c r="L29" s="18">
        <v>2431.4905899999999</v>
      </c>
      <c r="M29" s="18">
        <v>-1542</v>
      </c>
      <c r="N29" s="18">
        <v>9</v>
      </c>
      <c r="O29" s="35">
        <v>-1303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5" x14ac:dyDescent="0.25">
      <c r="A30" s="41"/>
      <c r="B30" s="41"/>
      <c r="I30" s="1">
        <v>26</v>
      </c>
      <c r="J30" s="43">
        <v>1</v>
      </c>
      <c r="K30" s="34">
        <v>-9993</v>
      </c>
      <c r="L30" s="18">
        <v>1884.43788</v>
      </c>
      <c r="M30" s="18">
        <v>-2073</v>
      </c>
      <c r="N30" s="18">
        <v>-26</v>
      </c>
      <c r="O30" s="35">
        <v>-1699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5" x14ac:dyDescent="0.25">
      <c r="A31" s="41"/>
      <c r="B31" s="41"/>
      <c r="I31" s="1">
        <v>27</v>
      </c>
      <c r="J31" s="43">
        <v>1</v>
      </c>
      <c r="K31" s="18">
        <v>-10591</v>
      </c>
      <c r="L31" s="18">
        <v>1369.99954</v>
      </c>
      <c r="M31" s="18">
        <v>-2211</v>
      </c>
      <c r="N31" s="18">
        <v>-178</v>
      </c>
      <c r="O31" s="35">
        <v>-1798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5" x14ac:dyDescent="0.25">
      <c r="A32" s="41"/>
      <c r="B32" s="41"/>
      <c r="I32" s="1">
        <v>28</v>
      </c>
      <c r="J32" s="43">
        <v>1</v>
      </c>
      <c r="K32" s="18">
        <v>-11647</v>
      </c>
      <c r="L32" s="18">
        <v>772.00008000000003</v>
      </c>
      <c r="M32" s="18">
        <v>-2398</v>
      </c>
      <c r="N32" s="18">
        <v>-290</v>
      </c>
      <c r="O32" s="35">
        <v>-2169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5" x14ac:dyDescent="0.25">
      <c r="A33" s="41"/>
      <c r="B33" s="41"/>
      <c r="I33" s="1">
        <v>29</v>
      </c>
      <c r="J33" s="43">
        <v>1</v>
      </c>
      <c r="K33" s="18">
        <v>-11992</v>
      </c>
      <c r="L33" s="18">
        <v>-17.911729999999999</v>
      </c>
      <c r="M33" s="18">
        <v>-2712</v>
      </c>
      <c r="N33" s="18">
        <v>-401</v>
      </c>
      <c r="O33" s="35">
        <v>-2582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5" x14ac:dyDescent="0.25">
      <c r="A34" s="41"/>
      <c r="B34" s="41"/>
      <c r="I34" s="1">
        <v>30</v>
      </c>
      <c r="J34" s="43">
        <v>1</v>
      </c>
      <c r="K34" s="18">
        <v>-13532</v>
      </c>
      <c r="L34" s="18">
        <v>-1301.94748</v>
      </c>
      <c r="M34" s="18">
        <v>-3200</v>
      </c>
      <c r="N34" s="18">
        <v>-1170</v>
      </c>
      <c r="O34" s="35">
        <v>-2817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5" x14ac:dyDescent="0.25">
      <c r="A35" s="41"/>
      <c r="B35" s="41"/>
      <c r="I35" s="1">
        <v>31</v>
      </c>
      <c r="J35" s="44">
        <v>1</v>
      </c>
      <c r="K35" s="23">
        <v>-23970</v>
      </c>
      <c r="L35" s="23">
        <v>-9675.7088999999996</v>
      </c>
      <c r="M35" s="23">
        <v>-8957</v>
      </c>
      <c r="N35" s="23">
        <v>-11657</v>
      </c>
      <c r="O35" s="37">
        <v>-24223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5" x14ac:dyDescent="0.25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5" x14ac:dyDescent="0.25">
      <c r="A37" s="41"/>
      <c r="B37" s="41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5" x14ac:dyDescent="0.25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5" x14ac:dyDescent="0.25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5" x14ac:dyDescent="0.25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5" x14ac:dyDescent="0.25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5" x14ac:dyDescent="0.25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5" x14ac:dyDescent="0.25">
      <c r="I43" s="11"/>
      <c r="M43" s="1" t="s">
        <v>25</v>
      </c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5" x14ac:dyDescent="0.25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5" x14ac:dyDescent="0.25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5" x14ac:dyDescent="0.25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5" x14ac:dyDescent="0.25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5" x14ac:dyDescent="0.25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5" x14ac:dyDescent="0.25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5" x14ac:dyDescent="0.25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5" x14ac:dyDescent="0.25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5" x14ac:dyDescent="0.25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5" x14ac:dyDescent="0.25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5" x14ac:dyDescent="0.25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5" x14ac:dyDescent="0.25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5" x14ac:dyDescent="0.25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5" x14ac:dyDescent="0.25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5" x14ac:dyDescent="0.25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5" x14ac:dyDescent="0.25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5" x14ac:dyDescent="0.25">
      <c r="V60" s="5"/>
      <c r="W60" s="5"/>
      <c r="X60" s="15"/>
      <c r="Y60" s="15"/>
      <c r="Z60" s="15"/>
      <c r="AA60" s="16"/>
      <c r="AC60"/>
      <c r="AD60" s="2"/>
    </row>
    <row r="61" spans="9:30" ht="12.5" x14ac:dyDescent="0.25">
      <c r="V61" s="5"/>
      <c r="W61" s="5"/>
      <c r="X61" s="15"/>
      <c r="Y61" s="15"/>
      <c r="Z61" s="15"/>
      <c r="AA61" s="16"/>
      <c r="AC61"/>
      <c r="AD61" s="2"/>
    </row>
    <row r="62" spans="9:30" ht="12.5" x14ac:dyDescent="0.25">
      <c r="V62" s="5"/>
      <c r="W62" s="5"/>
      <c r="X62" s="15"/>
      <c r="Y62" s="15"/>
      <c r="Z62" s="15"/>
      <c r="AA62" s="16"/>
      <c r="AC62"/>
      <c r="AD62" s="2"/>
    </row>
    <row r="63" spans="9:30" ht="12.5" x14ac:dyDescent="0.25">
      <c r="V63" s="5"/>
      <c r="W63" s="5"/>
      <c r="X63" s="15"/>
      <c r="Y63" s="15"/>
      <c r="Z63" s="15"/>
      <c r="AA63" s="16"/>
      <c r="AC63"/>
      <c r="AD63" s="2"/>
    </row>
    <row r="64" spans="9:30" ht="12.5" x14ac:dyDescent="0.25">
      <c r="V64" s="5"/>
      <c r="W64" s="5"/>
      <c r="X64" s="15"/>
      <c r="Y64" s="15"/>
      <c r="Z64" s="15"/>
      <c r="AA64" s="16"/>
      <c r="AC64"/>
      <c r="AD64" s="2"/>
    </row>
    <row r="65" spans="22:30" ht="12.5" x14ac:dyDescent="0.25">
      <c r="V65" s="5"/>
      <c r="W65" s="5"/>
      <c r="X65" s="15"/>
      <c r="Y65" s="15"/>
      <c r="Z65" s="15"/>
      <c r="AA65" s="16"/>
      <c r="AC65"/>
      <c r="AD65" s="2"/>
    </row>
    <row r="66" spans="22:30" ht="12.5" x14ac:dyDescent="0.25">
      <c r="V66" s="5"/>
      <c r="W66" s="5"/>
      <c r="X66" s="15"/>
      <c r="Y66" s="15"/>
      <c r="Z66" s="15"/>
      <c r="AA66" s="16"/>
      <c r="AC66"/>
      <c r="AD66" s="2"/>
    </row>
    <row r="67" spans="22:30" ht="12.5" x14ac:dyDescent="0.25">
      <c r="V67" s="5"/>
      <c r="W67" s="5"/>
      <c r="X67" s="15"/>
      <c r="Y67" s="15"/>
      <c r="Z67" s="15"/>
      <c r="AA67" s="16"/>
      <c r="AC67"/>
      <c r="AD67" s="2"/>
    </row>
    <row r="68" spans="22:30" ht="12.5" x14ac:dyDescent="0.25">
      <c r="V68" s="5"/>
      <c r="W68" s="5"/>
      <c r="X68" s="15"/>
      <c r="Y68" s="15"/>
      <c r="Z68" s="15"/>
      <c r="AA68" s="16"/>
      <c r="AC68"/>
      <c r="AD68" s="2"/>
    </row>
    <row r="69" spans="22:30" ht="12.5" x14ac:dyDescent="0.25">
      <c r="V69" s="5"/>
      <c r="W69" s="5"/>
      <c r="X69" s="15"/>
      <c r="Y69" s="15"/>
      <c r="Z69" s="15"/>
      <c r="AA69" s="16"/>
      <c r="AC69"/>
      <c r="AD69" s="2"/>
    </row>
    <row r="70" spans="22:30" ht="12.5" x14ac:dyDescent="0.25">
      <c r="V70" s="5"/>
      <c r="W70" s="5"/>
      <c r="X70" s="15"/>
      <c r="Y70" s="15"/>
      <c r="Z70" s="15"/>
      <c r="AA70" s="16"/>
      <c r="AC70"/>
      <c r="AD70" s="2"/>
    </row>
    <row r="71" spans="22:30" ht="12.5" x14ac:dyDescent="0.25">
      <c r="V71" s="5"/>
      <c r="W71" s="5"/>
      <c r="X71" s="15"/>
      <c r="Y71" s="15"/>
      <c r="Z71" s="15"/>
      <c r="AA71" s="16"/>
      <c r="AC71"/>
      <c r="AD71" s="2"/>
    </row>
    <row r="72" spans="22:30" ht="12.5" x14ac:dyDescent="0.25">
      <c r="V72" s="5"/>
      <c r="W72" s="5"/>
      <c r="X72" s="15"/>
      <c r="Y72" s="15"/>
      <c r="Z72" s="15"/>
      <c r="AA72" s="16"/>
      <c r="AC72"/>
      <c r="AD72" s="2"/>
    </row>
    <row r="73" spans="22:30" ht="12.5" x14ac:dyDescent="0.25">
      <c r="V73" s="5"/>
      <c r="W73" s="5"/>
      <c r="X73" s="15"/>
      <c r="Y73" s="15"/>
      <c r="Z73" s="15"/>
      <c r="AA73" s="16"/>
      <c r="AC73"/>
      <c r="AD73" s="2"/>
    </row>
    <row r="74" spans="22:30" ht="12.5" x14ac:dyDescent="0.25">
      <c r="V74" s="5"/>
      <c r="W74" s="5"/>
      <c r="X74" s="15"/>
      <c r="Y74" s="15"/>
      <c r="Z74" s="15"/>
      <c r="AA74" s="16"/>
      <c r="AC74"/>
      <c r="AD74" s="2"/>
    </row>
    <row r="75" spans="22:30" ht="12.5" x14ac:dyDescent="0.25">
      <c r="V75" s="5"/>
      <c r="W75" s="5"/>
      <c r="X75" s="15"/>
      <c r="Y75" s="15"/>
      <c r="Z75" s="15"/>
      <c r="AA75" s="16"/>
      <c r="AC75"/>
      <c r="AD75" s="2"/>
    </row>
    <row r="76" spans="22:30" ht="12.5" x14ac:dyDescent="0.25">
      <c r="V76" s="5"/>
      <c r="W76" s="5"/>
      <c r="X76" s="15"/>
      <c r="Y76" s="15"/>
      <c r="Z76" s="15"/>
      <c r="AA76" s="16"/>
      <c r="AC76"/>
      <c r="AD76" s="2"/>
    </row>
    <row r="77" spans="22:30" ht="12.5" x14ac:dyDescent="0.25">
      <c r="V77" s="5"/>
      <c r="W77" s="5"/>
      <c r="X77" s="15"/>
      <c r="Y77" s="15"/>
      <c r="Z77" s="15"/>
      <c r="AA77" s="16"/>
      <c r="AC77"/>
      <c r="AD77" s="2"/>
    </row>
    <row r="78" spans="22:30" ht="12.5" x14ac:dyDescent="0.25">
      <c r="V78" s="5"/>
      <c r="W78" s="5"/>
      <c r="X78" s="15"/>
      <c r="Y78" s="15"/>
      <c r="Z78" s="15"/>
      <c r="AA78" s="16"/>
      <c r="AC78"/>
      <c r="AD78" s="2"/>
    </row>
    <row r="79" spans="22:30" ht="12.5" x14ac:dyDescent="0.25">
      <c r="V79" s="5"/>
      <c r="W79" s="5"/>
      <c r="X79" s="15"/>
      <c r="Y79" s="15"/>
      <c r="Z79" s="15"/>
      <c r="AA79" s="16"/>
      <c r="AC79"/>
      <c r="AD79" s="2"/>
    </row>
    <row r="80" spans="22:30" ht="12.5" x14ac:dyDescent="0.25">
      <c r="V80" s="5"/>
      <c r="W80" s="5"/>
      <c r="X80" s="15"/>
      <c r="Y80" s="15"/>
      <c r="Z80" s="15"/>
      <c r="AA80" s="16"/>
      <c r="AC80"/>
      <c r="AD80" s="2"/>
    </row>
    <row r="81" spans="9:30" ht="12.5" x14ac:dyDescent="0.25">
      <c r="V81" s="5"/>
      <c r="W81" s="5"/>
      <c r="X81" s="15"/>
      <c r="Y81" s="15"/>
      <c r="Z81" s="15"/>
      <c r="AA81" s="16"/>
      <c r="AC81"/>
      <c r="AD81" s="2"/>
    </row>
    <row r="82" spans="9:30" ht="12.5" x14ac:dyDescent="0.25">
      <c r="V82" s="5"/>
      <c r="W82" s="5"/>
      <c r="X82" s="15"/>
      <c r="Y82" s="15"/>
      <c r="Z82" s="15"/>
      <c r="AA82" s="16"/>
      <c r="AC82"/>
      <c r="AD82" s="2"/>
    </row>
    <row r="83" spans="9:30" ht="12.5" x14ac:dyDescent="0.25">
      <c r="V83" s="5"/>
      <c r="W83" s="5"/>
      <c r="X83" s="15"/>
      <c r="Y83" s="15"/>
      <c r="Z83" s="15"/>
      <c r="AA83" s="16"/>
      <c r="AC83"/>
      <c r="AD83" s="2"/>
    </row>
    <row r="84" spans="9:30" ht="12.5" x14ac:dyDescent="0.25">
      <c r="V84" s="5"/>
      <c r="W84" s="5"/>
      <c r="X84" s="15"/>
      <c r="Y84" s="15"/>
      <c r="Z84" s="15"/>
      <c r="AA84" s="16"/>
      <c r="AC84"/>
      <c r="AD84" s="2"/>
    </row>
    <row r="85" spans="9:30" ht="12.5" x14ac:dyDescent="0.25">
      <c r="V85" s="5"/>
      <c r="W85" s="5"/>
      <c r="X85" s="15"/>
      <c r="Y85" s="15"/>
      <c r="Z85" s="15"/>
      <c r="AA85" s="16"/>
      <c r="AC85"/>
      <c r="AD85" s="2"/>
    </row>
    <row r="86" spans="9:30" ht="12.5" x14ac:dyDescent="0.25">
      <c r="V86" s="5"/>
      <c r="W86" s="5"/>
      <c r="X86" s="15"/>
      <c r="Y86" s="15"/>
      <c r="Z86" s="15"/>
      <c r="AA86" s="16"/>
      <c r="AC86"/>
      <c r="AD86" s="2"/>
    </row>
    <row r="87" spans="9:30" ht="12.5" x14ac:dyDescent="0.25">
      <c r="V87" s="5"/>
      <c r="W87" s="5"/>
      <c r="X87" s="15"/>
      <c r="Y87" s="15"/>
      <c r="Z87" s="15"/>
      <c r="AA87" s="16"/>
      <c r="AC87"/>
      <c r="AD87" s="2"/>
    </row>
    <row r="88" spans="9:30" ht="12.5" x14ac:dyDescent="0.25">
      <c r="V88" s="5"/>
      <c r="W88" s="5"/>
      <c r="X88" s="15"/>
      <c r="Y88" s="15"/>
      <c r="Z88" s="15"/>
      <c r="AA88" s="16"/>
      <c r="AC88"/>
      <c r="AD88" s="2"/>
    </row>
    <row r="89" spans="9:30" ht="12.5" x14ac:dyDescent="0.25">
      <c r="V89" s="5"/>
      <c r="W89" s="5"/>
      <c r="X89" s="15"/>
      <c r="Y89" s="15"/>
      <c r="Z89" s="15"/>
      <c r="AA89" s="16"/>
      <c r="AC89"/>
      <c r="AD89" s="2"/>
    </row>
    <row r="90" spans="9:30" ht="12.5" x14ac:dyDescent="0.25">
      <c r="V90" s="5"/>
      <c r="W90" s="5"/>
      <c r="X90" s="15"/>
      <c r="Y90" s="15"/>
      <c r="Z90" s="15"/>
      <c r="AA90" s="16"/>
      <c r="AC90"/>
      <c r="AD90" s="2"/>
    </row>
    <row r="91" spans="9:30" ht="12.5" x14ac:dyDescent="0.25">
      <c r="V91" s="5"/>
      <c r="W91" s="5"/>
      <c r="X91" s="15"/>
      <c r="Y91" s="15"/>
      <c r="Z91" s="15"/>
      <c r="AA91" s="16"/>
      <c r="AC91"/>
      <c r="AD91" s="2"/>
    </row>
    <row r="92" spans="9:30" ht="12.5" x14ac:dyDescent="0.25">
      <c r="V92" s="5"/>
      <c r="W92" s="5"/>
      <c r="X92" s="15"/>
      <c r="Y92" s="15"/>
      <c r="Z92" s="15"/>
      <c r="AA92" s="16"/>
      <c r="AC92"/>
      <c r="AD92" s="2"/>
    </row>
    <row r="93" spans="9:30" ht="12.5" x14ac:dyDescent="0.25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5" x14ac:dyDescent="0.25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5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5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PROJECT-21-29800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http://sharedocs/sites/so/gso/_layouts/15/DocIdRedir.aspx?ID=PROJECT-21-29800</Url>
      <Description>PROJECT-21-29800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60374B-0EC7-454F-A3EE-8E4ED2B8DFBB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a14523ce-dede-483e-883a-2d83261080bd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E586471-9BAF-417C-85FC-2535C885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 21 MOS estimates</vt:lpstr>
      <vt:lpstr>APR 21 MOS estimates</vt:lpstr>
      <vt:lpstr>MAY 21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MOS_Estimates_Supporting_Data_Dec20_to_Feb21</dc:title>
  <dc:creator>cdiep</dc:creator>
  <dc:description>1.0</dc:description>
  <cp:lastModifiedBy>Imogen Mollross</cp:lastModifiedBy>
  <cp:lastPrinted>2010-01-18T07:10:20Z</cp:lastPrinted>
  <dcterms:created xsi:type="dcterms:W3CDTF">2010-01-06T00:04:41Z</dcterms:created>
  <dcterms:modified xsi:type="dcterms:W3CDTF">2020-06-25T06:43:41Z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5cf69e55-1733-4758-acd8-2de975b55f58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